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9540" windowHeight="3645" activeTab="0"/>
  </bookViews>
  <sheets>
    <sheet name="1" sheetId="1" r:id="rId1"/>
    <sheet name="2" sheetId="2" r:id="rId2"/>
    <sheet name="1-2" sheetId="3" r:id="rId3"/>
    <sheet name="2-2" sheetId="4" r:id="rId4"/>
    <sheet name="3" sheetId="5" r:id="rId5"/>
    <sheet name="1-3" sheetId="6" r:id="rId6"/>
    <sheet name="4" sheetId="7" r:id="rId7"/>
    <sheet name="1-4" sheetId="8" r:id="rId8"/>
  </sheets>
  <definedNames>
    <definedName name="_GoBack" localSheetId="6">'4'!$C$8</definedName>
    <definedName name="_xlnm.Print_Area" localSheetId="0">'1'!$A$1:$E$44</definedName>
    <definedName name="_xlnm.Print_Area" localSheetId="7">'1-4'!$A$1:$F$117</definedName>
    <definedName name="_xlnm.Print_Area" localSheetId="1">'2'!$A$1:$C$65</definedName>
    <definedName name="_xlnm.Print_Area" localSheetId="4">'3'!$A$1:$C$20</definedName>
    <definedName name="_xlnm.Print_Area" localSheetId="6">'4'!$A$1:$E$69</definedName>
    <definedName name="_xlnm.Print_Titles" localSheetId="2">'1-2'!$1:$6</definedName>
    <definedName name="_xlnm.Print_Titles" localSheetId="7">'1-4'!$1:$6</definedName>
    <definedName name="_xlnm.Print_Titles" localSheetId="1">'2'!$1:$6</definedName>
    <definedName name="_xlnm.Print_Titles" localSheetId="6">'4'!$1:$7</definedName>
  </definedNames>
  <calcPr fullCalcOnLoad="1"/>
</workbook>
</file>

<file path=xl/comments7.xml><?xml version="1.0" encoding="utf-8"?>
<comments xmlns="http://schemas.openxmlformats.org/spreadsheetml/2006/main">
  <authors>
    <author>wael idais</author>
  </authors>
  <commentList>
    <comment ref="B36" authorId="0">
      <text>
        <r>
          <rPr>
            <b/>
            <sz val="9"/>
            <rFont val="Tahoma"/>
            <family val="2"/>
          </rPr>
          <t>wael idais:</t>
        </r>
        <r>
          <rPr>
            <sz val="9"/>
            <rFont val="Tahoma"/>
            <family val="2"/>
          </rPr>
          <t xml:space="preserve">
مؤسسة عُمان  للصحافة والنشر والإعلان / الهيئة العامة للمخازن والاحتياطي الغذائي / مؤسسات أخرى / هيئة تقنية المعلومات / الهيئة العامة للكهرباء والمياه / صندوق الرفد</t>
        </r>
      </text>
    </comment>
  </commentList>
</comments>
</file>

<file path=xl/sharedStrings.xml><?xml version="1.0" encoding="utf-8"?>
<sst xmlns="http://schemas.openxmlformats.org/spreadsheetml/2006/main" count="536" uniqueCount="369">
  <si>
    <t>رقم</t>
  </si>
  <si>
    <t>البيان</t>
  </si>
  <si>
    <t>الميزانية</t>
  </si>
  <si>
    <t>وزارة التجارة والصناعة</t>
  </si>
  <si>
    <t>وزارة البلديات الاقليمية وموارد المياه</t>
  </si>
  <si>
    <t>اللجنة العليا للاحتفالات بالعيد الوطني</t>
  </si>
  <si>
    <t>وزارة الخدمة المدنية</t>
  </si>
  <si>
    <t>وزارة الشؤون الرياضية</t>
  </si>
  <si>
    <t>الهيئة العامة للصناعات الحرفية</t>
  </si>
  <si>
    <t>وزارة السياحة</t>
  </si>
  <si>
    <t>وزارة البيئة والشؤون المناخية</t>
  </si>
  <si>
    <t>1)</t>
  </si>
  <si>
    <t>وزارة الخارجيـــــة</t>
  </si>
  <si>
    <t>جملة قطاع الخدمات العامة</t>
  </si>
  <si>
    <t>3)</t>
  </si>
  <si>
    <t>4)</t>
  </si>
  <si>
    <t>وزارة التربية والتعليم</t>
  </si>
  <si>
    <t>جملة قطاع التعليم</t>
  </si>
  <si>
    <t>5)</t>
  </si>
  <si>
    <t>جملة قطاع الصحة</t>
  </si>
  <si>
    <t>6)</t>
  </si>
  <si>
    <t>جملة قطاع الضمان والرعاية الاجتماعية</t>
  </si>
  <si>
    <t>7)</t>
  </si>
  <si>
    <t>مكتب وزير الدولة ومحافظ ظفار</t>
  </si>
  <si>
    <t>جملة قطاع الاسكان</t>
  </si>
  <si>
    <t>8)</t>
  </si>
  <si>
    <t>9)</t>
  </si>
  <si>
    <t>وزارة النفط والغاز</t>
  </si>
  <si>
    <t>جملة قطاع الطاقة والوقود</t>
  </si>
  <si>
    <t>10)</t>
  </si>
  <si>
    <t>12)</t>
  </si>
  <si>
    <t>جملة قطاع النقل والإتصالات</t>
  </si>
  <si>
    <t>13)</t>
  </si>
  <si>
    <t>احتياطي مخصص</t>
  </si>
  <si>
    <t>جدول رقم (4)</t>
  </si>
  <si>
    <t>المصروفات</t>
  </si>
  <si>
    <t xml:space="preserve">ديـــوان البـــلاط السلطانــــي </t>
  </si>
  <si>
    <t>شـــؤون البــلاط السلطانــــي</t>
  </si>
  <si>
    <t>وزارة الشؤون القانونيــــــة</t>
  </si>
  <si>
    <t xml:space="preserve">وزارة الماليـــــــــــــــــــــــــــة </t>
  </si>
  <si>
    <t>وزارة الخارجيــــــــــــــــــــة</t>
  </si>
  <si>
    <t>وزارة الداخليــــــــــــــــــــــة</t>
  </si>
  <si>
    <t>وزارة التجــارة والصناعـــة</t>
  </si>
  <si>
    <t>وزارة النفــــط والغـــــــــــاز</t>
  </si>
  <si>
    <t xml:space="preserve">وزارة العـــــــــــــــــــــــــــدل </t>
  </si>
  <si>
    <t>وزارة الصحـــــــــــــــــــــــــة</t>
  </si>
  <si>
    <t>وزارة التربيـة والتعليـــــــم</t>
  </si>
  <si>
    <t>وزارة التنمية الإجتماعيـة</t>
  </si>
  <si>
    <t>وزارة التراث والثقافـــة</t>
  </si>
  <si>
    <t>وزارة  النقـــــــــل والإتصــــالات</t>
  </si>
  <si>
    <t xml:space="preserve">وزارة الإسكــــــــــــان </t>
  </si>
  <si>
    <t>اللجنه العليا للاحتفالات بالعيد الوطني</t>
  </si>
  <si>
    <t>مكتب وزير الدولة ومحافظ ظفـــار</t>
  </si>
  <si>
    <t>مجلـــــــس المناقصـــــــــــات</t>
  </si>
  <si>
    <t>مجلـــــــس الشـــــــــــــــورى</t>
  </si>
  <si>
    <t>وزارة الخدمـــــة المدنيــــــة</t>
  </si>
  <si>
    <t xml:space="preserve">موازنات الفائض والدعم </t>
  </si>
  <si>
    <t>وزارة الشـؤون الرياضيـة</t>
  </si>
  <si>
    <t>وزارة التعليــــم العالــــي</t>
  </si>
  <si>
    <t>مجلـــــــس الدولــــــــــــــــة</t>
  </si>
  <si>
    <t>الإدعــــــــاء العـــــــــــــــــام</t>
  </si>
  <si>
    <t>مجلس البحث العلمي</t>
  </si>
  <si>
    <t>وزارة القـــــــوى العاملــــــة</t>
  </si>
  <si>
    <t>هيئة الوثائق والمحفوظات الوطنية</t>
  </si>
  <si>
    <t>احتياطــــي مخصــــــــــص</t>
  </si>
  <si>
    <t>جدول رقم (4/ 1)</t>
  </si>
  <si>
    <t>تقديرات المصروفات الجارية والرأسمالية حسب التخصصات الوظيفية</t>
  </si>
  <si>
    <t>شؤون البلاط السلطاني</t>
  </si>
  <si>
    <t xml:space="preserve">وزارة الماليـــــــــــــة </t>
  </si>
  <si>
    <t>مجلــس المناقصـــات</t>
  </si>
  <si>
    <t>مجلـــس الشــــورى</t>
  </si>
  <si>
    <t>مجلس الدولـــــــة</t>
  </si>
  <si>
    <t>وزارة الداخلية</t>
  </si>
  <si>
    <t xml:space="preserve">وزارة العـــــدل </t>
  </si>
  <si>
    <t>الإدعاء العــــام</t>
  </si>
  <si>
    <t>وزارة التعليم العالــي</t>
  </si>
  <si>
    <t>قطاع الصحة:</t>
  </si>
  <si>
    <t>وزارة الصحــــــة</t>
  </si>
  <si>
    <t>قطاع الضمان والرعاية الاجتماعية:</t>
  </si>
  <si>
    <t>وزارة التنمية الإجتماعية</t>
  </si>
  <si>
    <t>ديوان البلاط السلطاني ويشمل:</t>
  </si>
  <si>
    <t>ـ  مكتب مستشار جلالة السلطان للشؤون البيئية</t>
  </si>
  <si>
    <t>من 12101 الى 12104</t>
  </si>
  <si>
    <t>من 12301 الى 12306 و12308</t>
  </si>
  <si>
    <t>وزارة التراث والثقافة</t>
  </si>
  <si>
    <t>هيئة تقنية المعلومات</t>
  </si>
  <si>
    <t>الهيئة العامة للمخازن والاحتياطي الغذائي</t>
  </si>
  <si>
    <t>الهيئة العامة لحماية المستهلك</t>
  </si>
  <si>
    <t>هيئة المنطقة الاقتصادية الخاصة بالدقم</t>
  </si>
  <si>
    <t>ـ  بلدية صحار</t>
  </si>
  <si>
    <t>جهاز الرقابة المالية والإدارية للدولة</t>
  </si>
  <si>
    <t>الهيئة العامة لترويج الاستثمار وتنمية الصادرات</t>
  </si>
  <si>
    <t>جملة قطاع الزراعة والثروة السمكية</t>
  </si>
  <si>
    <t>مكتب نائب رئيس الوزراء لشؤون مجلس الوزراء</t>
  </si>
  <si>
    <t>مؤسسات أخرى</t>
  </si>
  <si>
    <t>جملة قطاع الامن والنظام العام</t>
  </si>
  <si>
    <t>الهيئة العامة للإذاعة والتلفزيون</t>
  </si>
  <si>
    <t>منحة نهاية الخدمة لموظفي الحكومة</t>
  </si>
  <si>
    <t>وزارة المالية (مخصصات أخرى)</t>
  </si>
  <si>
    <t>وزارة الزراعة والثروة السمكية</t>
  </si>
  <si>
    <t>الهيئة العامة للطيران المدني</t>
  </si>
  <si>
    <t>المجلس الأعلى للتخطيط</t>
  </si>
  <si>
    <t xml:space="preserve">وزارة الزراعة والثروة السمكية </t>
  </si>
  <si>
    <t>الهيئة العامة لسجل القوى العاملة</t>
  </si>
  <si>
    <t>مشروع جامعة عُمان (المصروفات التأسيسية)</t>
  </si>
  <si>
    <t>الهيئة العمانية للاعتماد الاكاديمي</t>
  </si>
  <si>
    <t>تقديرات المصروفات الجارية والرأسمالية</t>
  </si>
  <si>
    <t xml:space="preserve">للوزارات المدنية والوحدات الحكومية والهيئات العامة </t>
  </si>
  <si>
    <t>قطاع الثقافة والشؤون الدينية:</t>
  </si>
  <si>
    <t>مجلس الشؤون الإدارية للقضاء (المحاكم والأمانة العامة للمجلس)</t>
  </si>
  <si>
    <t>محكمة القضاء الإداري</t>
  </si>
  <si>
    <t>جملة قطاع الثقافة والشؤون الدينية</t>
  </si>
  <si>
    <t>ـ  مكتب حفظ البيئة</t>
  </si>
  <si>
    <t>مجلس الدولة (اللجنة الوطنية للشباب)</t>
  </si>
  <si>
    <t>ـ مكتب مستشارجلالة السلطان لشؤون التخطيط الاقتصادي</t>
  </si>
  <si>
    <t>محافظة مسقط</t>
  </si>
  <si>
    <t>محافظة مسـقط</t>
  </si>
  <si>
    <t>الهيئة العامة لتنمية المؤسسات الصغيرة والمتوسطة</t>
  </si>
  <si>
    <t>صندوق الرفد</t>
  </si>
  <si>
    <t>الهيئة العامة للتعدين</t>
  </si>
  <si>
    <t>جدول رقم (1)</t>
  </si>
  <si>
    <t>البيــــــان</t>
  </si>
  <si>
    <t>تقديرات الميزانية</t>
  </si>
  <si>
    <t>أولاً :</t>
  </si>
  <si>
    <t>1)  صافي إيرادات النفط</t>
  </si>
  <si>
    <t xml:space="preserve">2)   ايرادات الغـــــــــــــاز       </t>
  </si>
  <si>
    <t>جدول رقم (2)</t>
  </si>
  <si>
    <t xml:space="preserve">4)   ايـرادات رأسماليــة                        </t>
  </si>
  <si>
    <t xml:space="preserve">5) استردادات رأسماليـة        </t>
  </si>
  <si>
    <t>ثانياً :</t>
  </si>
  <si>
    <t xml:space="preserve">7)  مصروفــــات الـــــوزارات المدنيــة                      </t>
  </si>
  <si>
    <t xml:space="preserve">8)  مصروفات إنتاج النفط    </t>
  </si>
  <si>
    <t xml:space="preserve">9)  مصروفات إنتاج الغـــــاز   </t>
  </si>
  <si>
    <t xml:space="preserve">       جملة المصروفات الاستثمارية </t>
  </si>
  <si>
    <t>جملة المساهمات والنفقات الأخرى</t>
  </si>
  <si>
    <t>ـ القروض المتوقع استلامها</t>
  </si>
  <si>
    <t>ـ القروض المتوقع سدادها</t>
  </si>
  <si>
    <t>جملة وسائل التمويل</t>
  </si>
  <si>
    <t>تقديرات الايرادات الجارية للوزارات المدنية والوحدات الحكومية</t>
  </si>
  <si>
    <t>الايرادات</t>
  </si>
  <si>
    <t>المقدرة</t>
  </si>
  <si>
    <t>ديوان البـلاط السلطانـي</t>
  </si>
  <si>
    <t>الأمانة العامة لمجلس الوزراء</t>
  </si>
  <si>
    <t>وزارة الشؤون القانونيـة</t>
  </si>
  <si>
    <t xml:space="preserve">وزارة الماليـــة </t>
  </si>
  <si>
    <t>وزارة الخارجيــة</t>
  </si>
  <si>
    <t>وزارة الداخليــة</t>
  </si>
  <si>
    <t>وزارة النفـط والغــاز</t>
  </si>
  <si>
    <t xml:space="preserve">وزارة العــــــدل </t>
  </si>
  <si>
    <t>وزارة الصحـــــة</t>
  </si>
  <si>
    <t xml:space="preserve">وزارة التربية والتعليم </t>
  </si>
  <si>
    <t xml:space="preserve">وزارة التنمية الاجتماعية </t>
  </si>
  <si>
    <t>وزارة التراث والثقافـة</t>
  </si>
  <si>
    <t>وزارة  النقـــل والإتصالات</t>
  </si>
  <si>
    <t>وزارة الاسكان</t>
  </si>
  <si>
    <t>مكتب وزير الدولة ومحافـظ ظفار</t>
  </si>
  <si>
    <t>مجلــــس المناقصـــات</t>
  </si>
  <si>
    <t>مجلـس الشــورى</t>
  </si>
  <si>
    <t>موازنات الفائض والدعم</t>
  </si>
  <si>
    <t>معهد الإدارة العامة</t>
  </si>
  <si>
    <t>وزارة التعليـم العالـي</t>
  </si>
  <si>
    <t xml:space="preserve">المجلس الأعلى للتخطيط </t>
  </si>
  <si>
    <t>مجلس الدولة</t>
  </si>
  <si>
    <t>الادعاء العام</t>
  </si>
  <si>
    <t>وزارة القوى العاملة</t>
  </si>
  <si>
    <t>الهيئة العامة للمؤسسات الصغيرة والمتوسطة</t>
  </si>
  <si>
    <t>وزارة الدفــــــاع</t>
  </si>
  <si>
    <t>شرطة عُمان السلطانية</t>
  </si>
  <si>
    <t>احتياطــــي مخصــــص</t>
  </si>
  <si>
    <t>الاجمالي</t>
  </si>
  <si>
    <t>جدول رقم (2/ 1)</t>
  </si>
  <si>
    <t>تقديرات الايرادات الجارية حسب التخصصات الوظيفية</t>
  </si>
  <si>
    <t>وزارة الشؤون القانونية</t>
  </si>
  <si>
    <t xml:space="preserve">وزارة الماليــــــة </t>
  </si>
  <si>
    <t>مجلــــس المناقصــــــات</t>
  </si>
  <si>
    <t>مجلـس الشـــورى</t>
  </si>
  <si>
    <t>مجلــس الدولـــة</t>
  </si>
  <si>
    <t>2)</t>
  </si>
  <si>
    <t>وزارة الدفــاع</t>
  </si>
  <si>
    <t>جملة قطاع الدفاع</t>
  </si>
  <si>
    <t>وزارة الداخليـة</t>
  </si>
  <si>
    <t xml:space="preserve">وزارة العــــــدل  </t>
  </si>
  <si>
    <t>الإدعاء العــام</t>
  </si>
  <si>
    <t>شرطــة عُمـان السلطانيـة</t>
  </si>
  <si>
    <t>وزارة التعليـم العالي</t>
  </si>
  <si>
    <t>وزارة الصحـــة</t>
  </si>
  <si>
    <t>وزارة القوى العاملة       (قطاع العمل)</t>
  </si>
  <si>
    <t xml:space="preserve">وزارة الإســــــــــكان </t>
  </si>
  <si>
    <t xml:space="preserve">جملة قطاع الزراعة والثروة السمكية </t>
  </si>
  <si>
    <t>هيئة تنظيم الإتصالات</t>
  </si>
  <si>
    <t>جدول رقم (2/2)</t>
  </si>
  <si>
    <t>تقديرات الايرادات الجارية</t>
  </si>
  <si>
    <t>رقم الحساب</t>
  </si>
  <si>
    <t>بند</t>
  </si>
  <si>
    <t>فصل</t>
  </si>
  <si>
    <t>باب</t>
  </si>
  <si>
    <t>البيــــان</t>
  </si>
  <si>
    <t xml:space="preserve">     ضريبة الدخل (على الشركات والمؤسسات)</t>
  </si>
  <si>
    <t xml:space="preserve">      رسـوم الترخيص بإستقدام العمال غير العُمانيين </t>
  </si>
  <si>
    <t xml:space="preserve">      رسوم البلدية على الإيجارات</t>
  </si>
  <si>
    <t xml:space="preserve">      رسـوم المعاملات العقاريـــة </t>
  </si>
  <si>
    <t xml:space="preserve">      رخص ممارسة الاعمال التجارية</t>
  </si>
  <si>
    <t xml:space="preserve">      رخـص وسائــــل النقـــــــل</t>
  </si>
  <si>
    <t xml:space="preserve">      رسوم فنادق ومرافق أخرى</t>
  </si>
  <si>
    <t xml:space="preserve">      رســوم امتياز مرافق</t>
  </si>
  <si>
    <t xml:space="preserve">      رسوم محلية مختلفة</t>
  </si>
  <si>
    <t xml:space="preserve">      ضريبة جمركيــــــة</t>
  </si>
  <si>
    <t>جملة ايرادات الضرائب والرسوم</t>
  </si>
  <si>
    <t xml:space="preserve">      ايرادات بيـع الميــاه</t>
  </si>
  <si>
    <t xml:space="preserve">      ايرادات ميـاه مختلفـة</t>
  </si>
  <si>
    <t xml:space="preserve">      ايرادات المطــــارات</t>
  </si>
  <si>
    <t xml:space="preserve">      ايرادات الموانــــيء</t>
  </si>
  <si>
    <t xml:space="preserve">      ايرادات خدمات مرفق الإتصالات</t>
  </si>
  <si>
    <t xml:space="preserve">      فائض الهيئات العامة</t>
  </si>
  <si>
    <t xml:space="preserve">      ايرادات تأجير عقارات حكومية</t>
  </si>
  <si>
    <t xml:space="preserve">      اربـاح الاستثمارات في الأسهم وحصص رأس المال</t>
  </si>
  <si>
    <t xml:space="preserve">      فوائد على ودائع البنوك والقروض المدينة</t>
  </si>
  <si>
    <t xml:space="preserve">      رســوم الهجرة والجــوازات</t>
  </si>
  <si>
    <t xml:space="preserve">      رسوم واتعاب اداريـة مختلفـة</t>
  </si>
  <si>
    <t xml:space="preserve">      تعويضات وغرامات وجزاءات</t>
  </si>
  <si>
    <t xml:space="preserve">      ايرادات تعديـــــن</t>
  </si>
  <si>
    <t xml:space="preserve">      مبيعات مواد غذائيــة</t>
  </si>
  <si>
    <t xml:space="preserve">      ايرادات زراعية مختلفة</t>
  </si>
  <si>
    <t xml:space="preserve">      ايرادات طبيــــــة</t>
  </si>
  <si>
    <t xml:space="preserve">      ايـرادات متنوعـة </t>
  </si>
  <si>
    <t>جملة الايرادات غير الضريبية</t>
  </si>
  <si>
    <t>ج  ـ  احتياطي مخصـص (إيراد غير موزع)</t>
  </si>
  <si>
    <t>جدول رقم (3)</t>
  </si>
  <si>
    <t>تقديرات الايرادات الرأسمالية والاستردادات الرأسمالية</t>
  </si>
  <si>
    <t xml:space="preserve">وزارة المالية   </t>
  </si>
  <si>
    <t>ديوان البلاط السلطاني (بلدية صحار)</t>
  </si>
  <si>
    <t xml:space="preserve">وزارة الإسكان </t>
  </si>
  <si>
    <t>اجمالي تقديرات الايرادات الرأسمالية</t>
  </si>
  <si>
    <t xml:space="preserve">وزارة المالية / تمويل مؤسسات </t>
  </si>
  <si>
    <t>جدول رقم (3/ 1)</t>
  </si>
  <si>
    <t>ايرادات بيع مساكن اجتماعية ومباني حكومية</t>
  </si>
  <si>
    <t>استردادات قروض من هيئات ومؤسسات عامة وغيرها</t>
  </si>
  <si>
    <t>14)</t>
  </si>
  <si>
    <t xml:space="preserve">3) ايــرادات جاريــــــــة          </t>
  </si>
  <si>
    <t>(ألف ريال عُماني)</t>
  </si>
  <si>
    <t>قطاع الخدمات العامة:</t>
  </si>
  <si>
    <t>(مليون ريال عُماني)</t>
  </si>
  <si>
    <r>
      <t>المساهمات ونفقات أخرى</t>
    </r>
    <r>
      <rPr>
        <b/>
        <sz val="18"/>
        <rFont val="AF_Najed"/>
        <family val="0"/>
      </rPr>
      <t>:</t>
    </r>
  </si>
  <si>
    <r>
      <t>المصروفات الجارية</t>
    </r>
    <r>
      <rPr>
        <b/>
        <sz val="18"/>
        <rFont val="AF_Najed"/>
        <family val="0"/>
      </rPr>
      <t>:</t>
    </r>
  </si>
  <si>
    <t>الجارية</t>
  </si>
  <si>
    <t xml:space="preserve">جملة  </t>
  </si>
  <si>
    <t xml:space="preserve"> المصروفات</t>
  </si>
  <si>
    <t>الرأسمالية</t>
  </si>
  <si>
    <r>
      <t>قطاع الخدمات العامة</t>
    </r>
    <r>
      <rPr>
        <b/>
        <sz val="20"/>
        <color indexed="12"/>
        <rFont val="AF_Najed"/>
        <family val="0"/>
      </rPr>
      <t>:</t>
    </r>
  </si>
  <si>
    <t>وزارة الصحـــة (المعاهد الصحية والمديرية العامة للتعليم والتدريب)</t>
  </si>
  <si>
    <t>وزارة القوى العاملة   (قطاع التعليم التقني والتدريب المهني)</t>
  </si>
  <si>
    <r>
      <t xml:space="preserve">أ - </t>
    </r>
    <r>
      <rPr>
        <b/>
        <u val="single"/>
        <sz val="20"/>
        <color indexed="12"/>
        <rFont val="AF_Najed"/>
        <family val="0"/>
      </rPr>
      <t>ايرادات الضرائب والرسوم</t>
    </r>
    <r>
      <rPr>
        <b/>
        <sz val="20"/>
        <color indexed="12"/>
        <rFont val="AF_Najed"/>
        <family val="0"/>
      </rPr>
      <t>:</t>
    </r>
  </si>
  <si>
    <r>
      <t xml:space="preserve">ب - </t>
    </r>
    <r>
      <rPr>
        <b/>
        <u val="single"/>
        <sz val="20"/>
        <color indexed="12"/>
        <rFont val="AF_Najed"/>
        <family val="0"/>
      </rPr>
      <t>ايرادات غير ضريبية</t>
    </r>
    <r>
      <rPr>
        <b/>
        <sz val="20"/>
        <color indexed="12"/>
        <rFont val="AF_Najed"/>
        <family val="0"/>
      </rPr>
      <t>:</t>
    </r>
  </si>
  <si>
    <r>
      <t>الأخـرى</t>
    </r>
    <r>
      <rPr>
        <b/>
        <sz val="20"/>
        <color indexed="21"/>
        <rFont val="AF_Najed"/>
        <family val="0"/>
      </rPr>
      <t>:</t>
    </r>
  </si>
  <si>
    <t>حصة الحكومة في معاشات موظفي الحكومة العُمانيين</t>
  </si>
  <si>
    <r>
      <t>قطاع الدفاع</t>
    </r>
    <r>
      <rPr>
        <b/>
        <sz val="20"/>
        <color indexed="12"/>
        <rFont val="AF_Najed"/>
        <family val="0"/>
      </rPr>
      <t>:</t>
    </r>
  </si>
  <si>
    <r>
      <t>قطاع الامن والنظام العام</t>
    </r>
    <r>
      <rPr>
        <b/>
        <sz val="20"/>
        <color indexed="12"/>
        <rFont val="AF_Najed"/>
        <family val="0"/>
      </rPr>
      <t>:</t>
    </r>
  </si>
  <si>
    <r>
      <t>قطاع الضمان والرعاية الاجتماعية</t>
    </r>
    <r>
      <rPr>
        <b/>
        <sz val="20"/>
        <color indexed="12"/>
        <rFont val="AF_Najed"/>
        <family val="0"/>
      </rPr>
      <t>:</t>
    </r>
  </si>
  <si>
    <t>وزارة البلديات الإقليمية وموارد المياه (قطاع البلديات الإقليمية)</t>
  </si>
  <si>
    <t>مكتب وزير الدولة ومحافظ ظفار (بلدية ظفار)</t>
  </si>
  <si>
    <r>
      <t>قطاع الثقافة والشؤون الدينية</t>
    </r>
    <r>
      <rPr>
        <b/>
        <sz val="20"/>
        <color indexed="12"/>
        <rFont val="AF_Najed"/>
        <family val="0"/>
      </rPr>
      <t>:</t>
    </r>
  </si>
  <si>
    <t>وزارة النقل والإتصالات       (قطاع النقل)</t>
  </si>
  <si>
    <t>وزارة النقل والإتصالات      (قطاع الإتصالات)</t>
  </si>
  <si>
    <t>وزارة المالية  (تمويل مؤسسات)</t>
  </si>
  <si>
    <r>
      <t>قطاع الزراعة والثروة السمكية</t>
    </r>
    <r>
      <rPr>
        <b/>
        <sz val="20"/>
        <color indexed="12"/>
        <rFont val="AF_Najed"/>
        <family val="0"/>
      </rPr>
      <t>:</t>
    </r>
  </si>
  <si>
    <r>
      <t>قطاع الاسكان</t>
    </r>
    <r>
      <rPr>
        <b/>
        <sz val="20"/>
        <color indexed="12"/>
        <rFont val="AF_Najed"/>
        <family val="0"/>
      </rPr>
      <t>:</t>
    </r>
  </si>
  <si>
    <r>
      <t>قطاع التعليم</t>
    </r>
    <r>
      <rPr>
        <b/>
        <sz val="20"/>
        <color indexed="12"/>
        <rFont val="AF_Najed"/>
        <family val="0"/>
      </rPr>
      <t>:</t>
    </r>
  </si>
  <si>
    <r>
      <t>قطاع الطاقة والوقود</t>
    </r>
    <r>
      <rPr>
        <b/>
        <sz val="20"/>
        <color indexed="12"/>
        <rFont val="AF_Najed"/>
        <family val="0"/>
      </rPr>
      <t>:</t>
    </r>
  </si>
  <si>
    <r>
      <t>قطاع النقل والاتصالات</t>
    </r>
    <r>
      <rPr>
        <b/>
        <sz val="20"/>
        <color indexed="12"/>
        <rFont val="AF_Najed"/>
        <family val="0"/>
      </rPr>
      <t>:</t>
    </r>
  </si>
  <si>
    <r>
      <t>الأخـــــــرى</t>
    </r>
    <r>
      <rPr>
        <b/>
        <sz val="20"/>
        <color indexed="12"/>
        <rFont val="AF_Najed"/>
        <family val="0"/>
      </rPr>
      <t>:</t>
    </r>
  </si>
  <si>
    <t>جملة قطاع الأخرى</t>
  </si>
  <si>
    <t>جملة شؤون اقتصادية أخرى</t>
  </si>
  <si>
    <t>الإجمالــــــــي</t>
  </si>
  <si>
    <t>وزارة المالية  (مخصصات أخرى)</t>
  </si>
  <si>
    <t>ديوان البلاط السلطاني (مجلس التعليم)</t>
  </si>
  <si>
    <t>وزارة الخارجية (المعهد الدبلوماسي)</t>
  </si>
  <si>
    <t>وزارة العـــــدل (المعهد العالي للقضاء)</t>
  </si>
  <si>
    <t>وزارة الصحة (المعاهد الصحية والمديرية العامة للتعليم والتدريب)</t>
  </si>
  <si>
    <t>الهيئة العامة للصناعات الحرفية (مراكز تدريب الصناعات الحرفية)</t>
  </si>
  <si>
    <t>وزارة القوى العاملة     (قطاع  التعليم التقني والتدريب المهني)</t>
  </si>
  <si>
    <t>وزارة البلديات الإقليمية وموارد المياه  (قطاع موارد المياه)</t>
  </si>
  <si>
    <t>وزارة التربية والتعليم (المديرية العامة للكشافة والمرشدات)</t>
  </si>
  <si>
    <t>ديوان البلاط السلطاني (مشروع زراعة المليون نخلة)</t>
  </si>
  <si>
    <t>وزارة النقل والإتصالات       (قطاع النقـــــــل)</t>
  </si>
  <si>
    <t>وزارة النقل والإتصالات       (قطاع الإتصالات)</t>
  </si>
  <si>
    <t>مؤسسة عُمان للصحافة  والنشر والاعلان</t>
  </si>
  <si>
    <t>الهيئة العُمانية للاعتماد الاكاديمي</t>
  </si>
  <si>
    <t>معهد الإدارة العامــة</t>
  </si>
  <si>
    <t>المجلس العُماني للاختصاصات الطبية</t>
  </si>
  <si>
    <t>وزارة المالية  (تمويل مؤسسات أخرى)</t>
  </si>
  <si>
    <t>وزارة الإعلام</t>
  </si>
  <si>
    <t xml:space="preserve">وزارة الأوقاف والشؤون الدينية </t>
  </si>
  <si>
    <t xml:space="preserve">      رسوم دخول المركبات الاجنبية الفارغة </t>
  </si>
  <si>
    <t xml:space="preserve">      ايرادات نفطية أخرى </t>
  </si>
  <si>
    <t xml:space="preserve">  11703 و11705 و11711</t>
  </si>
  <si>
    <t xml:space="preserve">  من 12101 إلى12104</t>
  </si>
  <si>
    <r>
      <t>المصروفات الاستثمارية</t>
    </r>
    <r>
      <rPr>
        <b/>
        <sz val="18"/>
        <rFont val="AF_Najed"/>
        <family val="0"/>
      </rPr>
      <t>:</t>
    </r>
  </si>
  <si>
    <t>وسائل التمويل:</t>
  </si>
  <si>
    <t>وزارة الأوقاف والشؤون الدينية</t>
  </si>
  <si>
    <r>
      <t>قطاع الصحة</t>
    </r>
    <r>
      <rPr>
        <b/>
        <sz val="20"/>
        <color indexed="12"/>
        <rFont val="AF_Najed"/>
        <family val="0"/>
      </rPr>
      <t>:</t>
    </r>
  </si>
  <si>
    <t>وزارة الإعـــلام</t>
  </si>
  <si>
    <r>
      <t>شؤون اقتصادية أخرى</t>
    </r>
    <r>
      <rPr>
        <b/>
        <sz val="20"/>
        <color indexed="12"/>
        <rFont val="AF_Najed"/>
        <family val="0"/>
      </rPr>
      <t>:</t>
    </r>
  </si>
  <si>
    <t>إيرادات رأسمالية:</t>
  </si>
  <si>
    <t>إستردادات رأسمالية:</t>
  </si>
  <si>
    <t xml:space="preserve">6)  مصروفات الدفـاع والأمـن      </t>
  </si>
  <si>
    <t>من 12301 إلى 12306 و12308</t>
  </si>
  <si>
    <t>المتحف الوطني</t>
  </si>
  <si>
    <t>الأمانة العامه لمجلس الــوزراء</t>
  </si>
  <si>
    <t>الهيئة العُمانية للاعتماد الأكاديمي</t>
  </si>
  <si>
    <t>معهــــــد الإدارة العامــــة</t>
  </si>
  <si>
    <t>وزارة الإعــــــــــــــــــــــــلام</t>
  </si>
  <si>
    <t>وزارة الأوقاف والشؤون الدينية  (كلية العلوم الشرعية)</t>
  </si>
  <si>
    <t xml:space="preserve">        إجمالي الانفاق العــام  </t>
  </si>
  <si>
    <t>الإجمالي (أ + ب + ج)</t>
  </si>
  <si>
    <t>ايرادات رأسمالية:</t>
  </si>
  <si>
    <t>إجمالي تقديرات الاستردادات الرأسمالية</t>
  </si>
  <si>
    <t>إجمالي تقديرات الايرادات الرأسمالية</t>
  </si>
  <si>
    <t>وزارة الإســــــكـان</t>
  </si>
  <si>
    <t>قطاع الزراعة والثروة السمكية:</t>
  </si>
  <si>
    <t>قطاع الإسكان:</t>
  </si>
  <si>
    <t>الإجمالــــــــــــــي</t>
  </si>
  <si>
    <r>
      <t>قطاع الإسكان</t>
    </r>
    <r>
      <rPr>
        <b/>
        <sz val="20"/>
        <color indexed="21"/>
        <rFont val="AF_Najed"/>
        <family val="0"/>
      </rPr>
      <t>:</t>
    </r>
  </si>
  <si>
    <t>استردادات رأسمالية:</t>
  </si>
  <si>
    <t>جملة قطاع الإسكان</t>
  </si>
  <si>
    <r>
      <t>قطاع الخدمات العامة</t>
    </r>
    <r>
      <rPr>
        <sz val="19"/>
        <color indexed="12"/>
        <rFont val="AF_Najed"/>
        <family val="0"/>
      </rPr>
      <t>:</t>
    </r>
  </si>
  <si>
    <r>
      <t>ديوان البلاط السلطاني</t>
    </r>
    <r>
      <rPr>
        <u val="single"/>
        <sz val="19"/>
        <rFont val="AF_Najed"/>
        <family val="0"/>
      </rPr>
      <t xml:space="preserve"> </t>
    </r>
  </si>
  <si>
    <r>
      <t>قطاع الأمن والنظام العام</t>
    </r>
    <r>
      <rPr>
        <sz val="19"/>
        <color indexed="12"/>
        <rFont val="AF_Najed"/>
        <family val="0"/>
      </rPr>
      <t>:</t>
    </r>
  </si>
  <si>
    <r>
      <t>قطاع التعليم</t>
    </r>
    <r>
      <rPr>
        <sz val="19"/>
        <color indexed="12"/>
        <rFont val="AF_Najed"/>
        <family val="0"/>
      </rPr>
      <t>:</t>
    </r>
  </si>
  <si>
    <r>
      <t>قطاع الطاقة والوقود</t>
    </r>
    <r>
      <rPr>
        <sz val="19"/>
        <color indexed="12"/>
        <rFont val="AF_Najed"/>
        <family val="0"/>
      </rPr>
      <t>:</t>
    </r>
  </si>
  <si>
    <r>
      <t>قطاع النقل والاتصالات</t>
    </r>
    <r>
      <rPr>
        <sz val="19"/>
        <color indexed="12"/>
        <rFont val="AF_Najed"/>
        <family val="0"/>
      </rPr>
      <t>:</t>
    </r>
  </si>
  <si>
    <r>
      <t>شؤون اقتصادية أخرى</t>
    </r>
    <r>
      <rPr>
        <sz val="19"/>
        <color indexed="12"/>
        <rFont val="AF_Najed"/>
        <family val="0"/>
      </rPr>
      <t>:</t>
    </r>
  </si>
  <si>
    <t>ـ وحدة دعم التنفيذ والمتابعة</t>
  </si>
  <si>
    <t xml:space="preserve">         المتحف الوطني</t>
  </si>
  <si>
    <t>جامعة السلطان قابوس والمستشفى الجامعي</t>
  </si>
  <si>
    <t xml:space="preserve"> بلدية مسقط</t>
  </si>
  <si>
    <t>رابعاً :</t>
  </si>
  <si>
    <r>
      <t>الإنفاق العام</t>
    </r>
    <r>
      <rPr>
        <b/>
        <sz val="18"/>
        <color indexed="30"/>
        <rFont val="AF_Najed"/>
        <family val="0"/>
      </rPr>
      <t>:</t>
    </r>
  </si>
  <si>
    <r>
      <t>الايرادات</t>
    </r>
    <r>
      <rPr>
        <b/>
        <sz val="18"/>
        <color indexed="30"/>
        <rFont val="AF_Najed"/>
        <family val="0"/>
      </rPr>
      <t>:</t>
    </r>
  </si>
  <si>
    <r>
      <t xml:space="preserve">ثالثاً : </t>
    </r>
    <r>
      <rPr>
        <b/>
        <sz val="18"/>
        <color indexed="10"/>
        <rFont val="AF_Najed"/>
        <family val="0"/>
      </rPr>
      <t>العجـــز</t>
    </r>
    <r>
      <rPr>
        <b/>
        <sz val="18"/>
        <color indexed="30"/>
        <rFont val="AF_Najed"/>
        <family val="0"/>
      </rPr>
      <t xml:space="preserve"> (أولاً - ثانياً)</t>
    </r>
  </si>
  <si>
    <t>الميزانية العامة للدولة للسنة المالية 2019م</t>
  </si>
  <si>
    <t xml:space="preserve"> للوزارات المدنية والوحدات الحكومية والهيئات العامة للسنة المالية 2019م</t>
  </si>
  <si>
    <t xml:space="preserve"> للسنة المالية 2019م </t>
  </si>
  <si>
    <t>الهيئة العامة للمياه</t>
  </si>
  <si>
    <t>11) خدمة الدين العام</t>
  </si>
  <si>
    <t xml:space="preserve">12) المصروفـات الانمائيـة   </t>
  </si>
  <si>
    <t xml:space="preserve">14) مصروفات إنتاج النفط   </t>
  </si>
  <si>
    <t>18) الدعم التشغيلي للشركات الحكومية</t>
  </si>
  <si>
    <t>19) دعم فوائد القروض التنموية والاسكانية</t>
  </si>
  <si>
    <t>20) دعم المنتجات النفطية</t>
  </si>
  <si>
    <t xml:space="preserve">21) صافي الاقتراض  الخارجي: </t>
  </si>
  <si>
    <t xml:space="preserve">22) صافي الاقتراض المحلي:   </t>
  </si>
  <si>
    <t>23) تمويل من الإحتياطيات</t>
  </si>
  <si>
    <t>10) مصروفات شراء الغـــــاز</t>
  </si>
  <si>
    <t xml:space="preserve">جملة المصروفات الجارية </t>
  </si>
  <si>
    <t xml:space="preserve">إجمالـــي الايـــــــرادات </t>
  </si>
  <si>
    <t>للسنة المالية 2019م (حسب البنود)</t>
  </si>
  <si>
    <t>ضرائب ورسوم محلية</t>
  </si>
  <si>
    <t>ديوان البلاط السلطاني      (بلدية صحار)</t>
  </si>
  <si>
    <t>للوزارات المدنية والوحدات الحكومية والهيئات العامة للسنة المالية 2019م</t>
  </si>
  <si>
    <t>والهيئات العامة للسنة المالية 2019م</t>
  </si>
  <si>
    <t>حسب التخصصات الوظيفية للوزارات المدنية للسنة المالية 2019م</t>
  </si>
  <si>
    <t>ايرادات بيع أراضي حكومية</t>
  </si>
  <si>
    <t>بيع استثمارات في هيئات ومؤسسات عامة</t>
  </si>
  <si>
    <t>ديوان البلاط السلطاني (مكتب مستشار جلالة السلطان للشؤون الثقافية)</t>
  </si>
  <si>
    <t>17) دعم قطاع الكهرباء</t>
  </si>
  <si>
    <t xml:space="preserve">15) مصروفـات إنتـاج الغـاز   </t>
  </si>
  <si>
    <t>13) المصروفات الإستثمارية للشركات الحكومية</t>
  </si>
  <si>
    <t xml:space="preserve">16) مساهمات في مؤسسات محلية واقليمية ودولية    </t>
  </si>
  <si>
    <t>ايرادات أخرى</t>
  </si>
</sst>
</file>

<file path=xl/styles.xml><?xml version="1.0" encoding="utf-8"?>
<styleSheet xmlns="http://schemas.openxmlformats.org/spreadsheetml/2006/main">
  <numFmts count="41">
    <numFmt numFmtId="5" formatCode="&quot;ر.ع.&quot;\ #,##0_-;&quot;ر.ع.&quot;\ #,##0\-"/>
    <numFmt numFmtId="6" formatCode="&quot;ر.ع.&quot;\ #,##0_-;[Red]&quot;ر.ع.&quot;\ #,##0\-"/>
    <numFmt numFmtId="7" formatCode="&quot;ر.ع.&quot;\ #,##0.00_-;&quot;ر.ع.&quot;\ #,##0.00\-"/>
    <numFmt numFmtId="8" formatCode="&quot;ر.ع.&quot;\ #,##0.00_-;[Red]&quot;ر.ع.&quot;\ #,##0.00\-"/>
    <numFmt numFmtId="42" formatCode="_-&quot;ر.ع.&quot;\ * #,##0_-;_-&quot;ر.ع.&quot;\ * #,##0\-;_-&quot;ر.ع.&quot;\ * &quot;-&quot;_-;_-@_-"/>
    <numFmt numFmtId="41" formatCode="_-* #,##0_-;_-* #,##0\-;_-* &quot;-&quot;_-;_-@_-"/>
    <numFmt numFmtId="44" formatCode="_-&quot;ر.ع.&quot;\ * #,##0.00_-;_-&quot;ر.ع.&quot;\ * #,##0.00\-;_-&quot;ر.ع.&quot;\ * &quot;-&quot;??_-;_-@_-"/>
    <numFmt numFmtId="43" formatCode="_-* #,##0.00_-;_-* #,##0.00\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##\ ###\ \ "/>
    <numFmt numFmtId="169" formatCode="yyyy/mm/dd"/>
    <numFmt numFmtId="170" formatCode="###\ ###\ ###"/>
    <numFmt numFmtId="171" formatCode="###\ ###\ \ \ \ \ \ \ "/>
    <numFmt numFmtId="172" formatCode="###\ ###\ ###\ \ "/>
    <numFmt numFmtId="173" formatCode="\ \ \ ###\ ###\ ###\ ###"/>
    <numFmt numFmtId="174" formatCode="###0_-;\(###0\)"/>
    <numFmt numFmtId="175" formatCode="_-* #,##0.00_-;\-* #,##0.00_-;_-* &quot;-&quot;??_-;_-@_-"/>
    <numFmt numFmtId="176" formatCode="\ \ \ ###\ ###\ \ ###\ ###\ \ \ "/>
    <numFmt numFmtId="177" formatCode="###\ ###\ ###\ \ \ "/>
    <numFmt numFmtId="178" formatCode="###\ ###\ ###\ ###\ \ \ "/>
    <numFmt numFmtId="179" formatCode="0;[Red]\(0\)\ \ "/>
    <numFmt numFmtId="180" formatCode="\ \ \ #,##0_-;\(#,##0\)\ \ \ "/>
    <numFmt numFmtId="181" formatCode="0.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_(* #,##0_);_(* \(#,##0\);_(* &quot;-&quot;??_);_(@_)"/>
    <numFmt numFmtId="188" formatCode="0.0000"/>
    <numFmt numFmtId="189" formatCode="0.00000"/>
    <numFmt numFmtId="190" formatCode="0.000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0.000000000000"/>
  </numFmts>
  <fonts count="8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F_Najed"/>
      <family val="0"/>
    </font>
    <font>
      <sz val="18"/>
      <name val="AF_Najed"/>
      <family val="0"/>
    </font>
    <font>
      <sz val="17"/>
      <name val="AF_Najed"/>
      <family val="0"/>
    </font>
    <font>
      <b/>
      <u val="single"/>
      <sz val="18"/>
      <color indexed="12"/>
      <name val="AF_Najed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8"/>
      <color indexed="10"/>
      <name val="AF_Najed"/>
      <family val="0"/>
    </font>
    <font>
      <b/>
      <u val="single"/>
      <sz val="18"/>
      <name val="AF_Najed"/>
      <family val="0"/>
    </font>
    <font>
      <sz val="19"/>
      <name val="AF_Najed"/>
      <family val="0"/>
    </font>
    <font>
      <sz val="14"/>
      <name val="AF_Najed"/>
      <family val="0"/>
    </font>
    <font>
      <sz val="10"/>
      <name val="Arabic Transparent"/>
      <family val="0"/>
    </font>
    <font>
      <b/>
      <u val="single"/>
      <sz val="18"/>
      <color indexed="21"/>
      <name val="AF_Najed"/>
      <family val="0"/>
    </font>
    <font>
      <b/>
      <sz val="18"/>
      <color indexed="21"/>
      <name val="AF_Najed"/>
      <family val="0"/>
    </font>
    <font>
      <i/>
      <sz val="18"/>
      <name val="AF_Najed"/>
      <family val="0"/>
    </font>
    <font>
      <b/>
      <sz val="18"/>
      <name val="AF_Najed"/>
      <family val="0"/>
    </font>
    <font>
      <b/>
      <u val="single"/>
      <sz val="20"/>
      <color indexed="10"/>
      <name val="AF_Najed"/>
      <family val="0"/>
    </font>
    <font>
      <sz val="20"/>
      <name val="AF_Najed"/>
      <family val="0"/>
    </font>
    <font>
      <i/>
      <sz val="20"/>
      <name val="AF_Najed"/>
      <family val="0"/>
    </font>
    <font>
      <sz val="18"/>
      <color indexed="21"/>
      <name val="AF_Najed"/>
      <family val="0"/>
    </font>
    <font>
      <b/>
      <sz val="18"/>
      <name val="Arial"/>
      <family val="2"/>
    </font>
    <font>
      <sz val="20"/>
      <color indexed="12"/>
      <name val="AF_Najed"/>
      <family val="0"/>
    </font>
    <font>
      <b/>
      <u val="single"/>
      <sz val="20"/>
      <color indexed="12"/>
      <name val="AF_Najed"/>
      <family val="0"/>
    </font>
    <font>
      <b/>
      <sz val="20"/>
      <color indexed="12"/>
      <name val="AF_Najed"/>
      <family val="0"/>
    </font>
    <font>
      <b/>
      <u val="single"/>
      <sz val="20"/>
      <color indexed="21"/>
      <name val="AF_Najed"/>
      <family val="0"/>
    </font>
    <font>
      <b/>
      <sz val="20"/>
      <color indexed="21"/>
      <name val="AF_Najed"/>
      <family val="0"/>
    </font>
    <font>
      <b/>
      <sz val="20"/>
      <color indexed="17"/>
      <name val="AF_Najed"/>
      <family val="0"/>
    </font>
    <font>
      <b/>
      <sz val="20"/>
      <name val="AF_Najed"/>
      <family val="0"/>
    </font>
    <font>
      <b/>
      <i/>
      <sz val="20"/>
      <color indexed="17"/>
      <name val="AF_Najed"/>
      <family val="0"/>
    </font>
    <font>
      <b/>
      <sz val="20"/>
      <color indexed="10"/>
      <name val="AF_Najed"/>
      <family val="0"/>
    </font>
    <font>
      <sz val="9"/>
      <name val="Tahoma"/>
      <family val="2"/>
    </font>
    <font>
      <b/>
      <sz val="9"/>
      <name val="Tahoma"/>
      <family val="2"/>
    </font>
    <font>
      <sz val="21"/>
      <name val="AF_Najed"/>
      <family val="0"/>
    </font>
    <font>
      <b/>
      <u val="single"/>
      <sz val="19"/>
      <color indexed="17"/>
      <name val="PT Bold Heading"/>
      <family val="0"/>
    </font>
    <font>
      <sz val="20"/>
      <color indexed="17"/>
      <name val="AF_Najed"/>
      <family val="0"/>
    </font>
    <font>
      <b/>
      <u val="single"/>
      <sz val="16"/>
      <color indexed="17"/>
      <name val="PT Bold Heading"/>
      <family val="0"/>
    </font>
    <font>
      <u val="single"/>
      <sz val="19"/>
      <color indexed="12"/>
      <name val="AF_Najed"/>
      <family val="0"/>
    </font>
    <font>
      <sz val="19"/>
      <color indexed="12"/>
      <name val="AF_Najed"/>
      <family val="0"/>
    </font>
    <font>
      <u val="single"/>
      <sz val="19"/>
      <name val="AF_Najed"/>
      <family val="0"/>
    </font>
    <font>
      <sz val="19"/>
      <color indexed="17"/>
      <name val="AF_Najed"/>
      <family val="0"/>
    </font>
    <font>
      <b/>
      <sz val="18"/>
      <color indexed="30"/>
      <name val="AF_Najed"/>
      <family val="0"/>
    </font>
    <font>
      <b/>
      <sz val="19"/>
      <color indexed="17"/>
      <name val="AF_Najed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8"/>
      <color indexed="17"/>
      <name val="AF_Najed"/>
      <family val="0"/>
    </font>
    <font>
      <sz val="20"/>
      <color indexed="10"/>
      <name val="AF_Najed"/>
      <family val="0"/>
    </font>
    <font>
      <b/>
      <u val="single"/>
      <sz val="18"/>
      <color indexed="30"/>
      <name val="AF_Najed"/>
      <family val="0"/>
    </font>
    <font>
      <sz val="14"/>
      <color indexed="10"/>
      <name val="AF_Naje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rgb="FF008000"/>
      <name val="AF_Najed"/>
      <family val="0"/>
    </font>
    <font>
      <b/>
      <sz val="20"/>
      <color rgb="FFFF0000"/>
      <name val="AF_Najed"/>
      <family val="0"/>
    </font>
    <font>
      <sz val="20"/>
      <color rgb="FFFF0000"/>
      <name val="AF_Najed"/>
      <family val="0"/>
    </font>
    <font>
      <b/>
      <sz val="18"/>
      <color rgb="FF0033CC"/>
      <name val="AF_Najed"/>
      <family val="0"/>
    </font>
    <font>
      <b/>
      <u val="single"/>
      <sz val="18"/>
      <color rgb="FF0033CC"/>
      <name val="AF_Najed"/>
      <family val="0"/>
    </font>
    <font>
      <b/>
      <u val="single"/>
      <sz val="19"/>
      <color rgb="FF008000"/>
      <name val="PT Bold Heading"/>
      <family val="0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6"/>
      </patternFill>
    </fill>
    <fill>
      <patternFill patternType="lightGray">
        <fgColor indexed="43"/>
      </patternFill>
    </fill>
    <fill>
      <patternFill patternType="lightGray">
        <fgColor indexed="26"/>
        <bgColor theme="0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thin"/>
      <bottom>
        <color indexed="63"/>
      </bottom>
    </border>
    <border>
      <left style="thin"/>
      <right style="medium"/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5" fillId="0" borderId="0" applyFont="0" applyFill="0" applyBorder="0" applyAlignment="0" applyProtection="0"/>
    <xf numFmtId="167" fontId="3" fillId="0" borderId="0" applyFont="0" applyFill="0" applyBorder="0" applyAlignment="0" applyProtection="0"/>
    <xf numFmtId="17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309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vertical="center"/>
    </xf>
    <xf numFmtId="173" fontId="4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0" fontId="4" fillId="33" borderId="0" xfId="0" applyFont="1" applyFill="1" applyAlignment="1">
      <alignment vertical="center"/>
    </xf>
    <xf numFmtId="167" fontId="0" fillId="0" borderId="0" xfId="42" applyFill="1" applyAlignment="1">
      <alignment horizontal="center"/>
    </xf>
    <xf numFmtId="1" fontId="20" fillId="34" borderId="10" xfId="42" applyNumberFormat="1" applyFont="1" applyFill="1" applyBorder="1" applyAlignment="1">
      <alignment horizontal="center" vertical="center"/>
    </xf>
    <xf numFmtId="1" fontId="29" fillId="34" borderId="10" xfId="42" applyNumberFormat="1" applyFont="1" applyFill="1" applyBorder="1" applyAlignment="1">
      <alignment horizontal="center" vertical="center"/>
    </xf>
    <xf numFmtId="0" fontId="30" fillId="34" borderId="11" xfId="0" applyFont="1" applyFill="1" applyBorder="1" applyAlignment="1">
      <alignment horizontal="center" vertical="center"/>
    </xf>
    <xf numFmtId="0" fontId="30" fillId="34" borderId="12" xfId="0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center" vertical="center"/>
    </xf>
    <xf numFmtId="0" fontId="30" fillId="34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0" fillId="34" borderId="10" xfId="0" applyFont="1" applyFill="1" applyBorder="1" applyAlignment="1">
      <alignment horizontal="center" vertical="center"/>
    </xf>
    <xf numFmtId="1" fontId="20" fillId="0" borderId="15" xfId="42" applyNumberFormat="1" applyFont="1" applyFill="1" applyBorder="1" applyAlignment="1">
      <alignment horizontal="center" vertical="center"/>
    </xf>
    <xf numFmtId="1" fontId="20" fillId="0" borderId="16" xfId="42" applyNumberFormat="1" applyFont="1" applyFill="1" applyBorder="1" applyAlignment="1">
      <alignment horizontal="center" vertical="center"/>
    </xf>
    <xf numFmtId="1" fontId="20" fillId="0" borderId="17" xfId="42" applyNumberFormat="1" applyFont="1" applyFill="1" applyBorder="1" applyAlignment="1">
      <alignment horizontal="center" vertical="center"/>
    </xf>
    <xf numFmtId="178" fontId="35" fillId="0" borderId="18" xfId="0" applyNumberFormat="1" applyFont="1" applyFill="1" applyBorder="1" applyAlignment="1">
      <alignment horizontal="right" vertical="center"/>
    </xf>
    <xf numFmtId="0" fontId="35" fillId="0" borderId="19" xfId="0" applyNumberFormat="1" applyFont="1" applyFill="1" applyBorder="1" applyAlignment="1">
      <alignment horizontal="center" vertical="center"/>
    </xf>
    <xf numFmtId="0" fontId="35" fillId="0" borderId="16" xfId="0" applyNumberFormat="1" applyFont="1" applyFill="1" applyBorder="1" applyAlignment="1">
      <alignment horizontal="center" vertical="center"/>
    </xf>
    <xf numFmtId="0" fontId="35" fillId="0" borderId="20" xfId="0" applyNumberFormat="1" applyFont="1" applyFill="1" applyBorder="1" applyAlignment="1">
      <alignment horizontal="center" vertical="center"/>
    </xf>
    <xf numFmtId="0" fontId="35" fillId="0" borderId="21" xfId="0" applyNumberFormat="1" applyFont="1" applyFill="1" applyBorder="1" applyAlignment="1">
      <alignment horizontal="center" vertical="center"/>
    </xf>
    <xf numFmtId="0" fontId="35" fillId="0" borderId="22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35" fillId="33" borderId="16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 horizontal="right"/>
    </xf>
    <xf numFmtId="0" fontId="5" fillId="0" borderId="0" xfId="62" applyFont="1" applyFill="1" applyAlignment="1">
      <alignment vertical="center"/>
      <protection/>
    </xf>
    <xf numFmtId="0" fontId="30" fillId="35" borderId="13" xfId="62" applyFont="1" applyFill="1" applyBorder="1" applyAlignment="1">
      <alignment horizontal="center" vertical="center" readingOrder="2"/>
      <protection/>
    </xf>
    <xf numFmtId="0" fontId="7" fillId="0" borderId="23" xfId="62" applyFont="1" applyFill="1" applyBorder="1" applyAlignment="1">
      <alignment horizontal="right" vertical="center" readingOrder="2"/>
      <protection/>
    </xf>
    <xf numFmtId="177" fontId="20" fillId="0" borderId="19" xfId="62" applyNumberFormat="1" applyFont="1" applyFill="1" applyBorder="1" applyAlignment="1">
      <alignment horizontal="right" vertical="center"/>
      <protection/>
    </xf>
    <xf numFmtId="0" fontId="5" fillId="0" borderId="24" xfId="62" applyFont="1" applyFill="1" applyBorder="1" applyAlignment="1">
      <alignment vertical="center" readingOrder="2"/>
      <protection/>
    </xf>
    <xf numFmtId="0" fontId="5" fillId="0" borderId="25" xfId="62" applyFont="1" applyFill="1" applyBorder="1" applyAlignment="1">
      <alignment horizontal="right" vertical="center" readingOrder="2"/>
      <protection/>
    </xf>
    <xf numFmtId="0" fontId="22" fillId="0" borderId="26" xfId="62" applyFont="1" applyFill="1" applyBorder="1" applyAlignment="1">
      <alignment horizontal="right" vertical="center" readingOrder="2"/>
      <protection/>
    </xf>
    <xf numFmtId="177" fontId="20" fillId="0" borderId="21" xfId="62" applyNumberFormat="1" applyFont="1" applyFill="1" applyBorder="1" applyAlignment="1">
      <alignment horizontal="right" vertical="center"/>
      <protection/>
    </xf>
    <xf numFmtId="0" fontId="22" fillId="0" borderId="25" xfId="62" applyFont="1" applyFill="1" applyBorder="1" applyAlignment="1">
      <alignment horizontal="right" vertical="center" readingOrder="2"/>
      <protection/>
    </xf>
    <xf numFmtId="177" fontId="20" fillId="0" borderId="16" xfId="62" applyNumberFormat="1" applyFont="1" applyFill="1" applyBorder="1" applyAlignment="1">
      <alignment horizontal="right" vertical="center"/>
      <protection/>
    </xf>
    <xf numFmtId="0" fontId="82" fillId="0" borderId="25" xfId="62" applyFont="1" applyFill="1" applyBorder="1" applyAlignment="1">
      <alignment horizontal="right" vertical="center" readingOrder="2"/>
      <protection/>
    </xf>
    <xf numFmtId="0" fontId="5" fillId="0" borderId="27" xfId="62" applyFont="1" applyFill="1" applyBorder="1" applyAlignment="1">
      <alignment vertical="center" readingOrder="2"/>
      <protection/>
    </xf>
    <xf numFmtId="177" fontId="20" fillId="0" borderId="22" xfId="62" applyNumberFormat="1" applyFont="1" applyFill="1" applyBorder="1" applyAlignment="1">
      <alignment horizontal="right" vertical="center"/>
      <protection/>
    </xf>
    <xf numFmtId="0" fontId="28" fillId="35" borderId="28" xfId="62" applyFont="1" applyFill="1" applyBorder="1" applyAlignment="1">
      <alignment horizontal="center" vertical="center" readingOrder="2"/>
      <protection/>
    </xf>
    <xf numFmtId="177" fontId="30" fillId="35" borderId="10" xfId="62" applyNumberFormat="1" applyFont="1" applyFill="1" applyBorder="1" applyAlignment="1">
      <alignment horizontal="right" vertical="center"/>
      <protection/>
    </xf>
    <xf numFmtId="0" fontId="15" fillId="0" borderId="26" xfId="62" applyFont="1" applyFill="1" applyBorder="1" applyAlignment="1">
      <alignment horizontal="right" vertical="center" readingOrder="2"/>
      <protection/>
    </xf>
    <xf numFmtId="170" fontId="20" fillId="0" borderId="21" xfId="62" applyNumberFormat="1" applyFont="1" applyFill="1" applyBorder="1" applyAlignment="1">
      <alignment horizontal="right" vertical="center"/>
      <protection/>
    </xf>
    <xf numFmtId="0" fontId="11" fillId="0" borderId="25" xfId="62" applyFont="1" applyFill="1" applyBorder="1" applyAlignment="1">
      <alignment horizontal="right" vertical="center" readingOrder="2"/>
      <protection/>
    </xf>
    <xf numFmtId="0" fontId="15" fillId="0" borderId="25" xfId="62" applyFont="1" applyFill="1" applyBorder="1" applyAlignment="1">
      <alignment horizontal="right" vertical="center" readingOrder="2"/>
      <protection/>
    </xf>
    <xf numFmtId="170" fontId="20" fillId="0" borderId="16" xfId="62" applyNumberFormat="1" applyFont="1" applyFill="1" applyBorder="1" applyAlignment="1">
      <alignment horizontal="right" vertical="center"/>
      <protection/>
    </xf>
    <xf numFmtId="0" fontId="5" fillId="0" borderId="29" xfId="62" applyFont="1" applyFill="1" applyBorder="1" applyAlignment="1">
      <alignment horizontal="right" vertical="center" readingOrder="2"/>
      <protection/>
    </xf>
    <xf numFmtId="0" fontId="5" fillId="0" borderId="30" xfId="62" applyFont="1" applyFill="1" applyBorder="1" applyAlignment="1">
      <alignment vertical="center" readingOrder="2"/>
      <protection/>
    </xf>
    <xf numFmtId="0" fontId="11" fillId="0" borderId="26" xfId="62" applyFont="1" applyFill="1" applyBorder="1" applyAlignment="1">
      <alignment horizontal="right" vertical="center" readingOrder="2"/>
      <protection/>
    </xf>
    <xf numFmtId="170" fontId="20" fillId="0" borderId="22" xfId="62" applyNumberFormat="1" applyFont="1" applyFill="1" applyBorder="1" applyAlignment="1">
      <alignment horizontal="right" vertical="center"/>
      <protection/>
    </xf>
    <xf numFmtId="170" fontId="30" fillId="35" borderId="10" xfId="62" applyNumberFormat="1" applyFont="1" applyFill="1" applyBorder="1" applyAlignment="1">
      <alignment horizontal="right" vertical="center"/>
      <protection/>
    </xf>
    <xf numFmtId="0" fontId="16" fillId="35" borderId="28" xfId="62" applyFont="1" applyFill="1" applyBorder="1" applyAlignment="1">
      <alignment horizontal="center" vertical="center" readingOrder="2"/>
      <protection/>
    </xf>
    <xf numFmtId="170" fontId="32" fillId="35" borderId="10" xfId="62" applyNumberFormat="1" applyFont="1" applyFill="1" applyBorder="1" applyAlignment="1">
      <alignment horizontal="right" vertical="center"/>
      <protection/>
    </xf>
    <xf numFmtId="179" fontId="83" fillId="35" borderId="10" xfId="62" applyNumberFormat="1" applyFont="1" applyFill="1" applyBorder="1" applyAlignment="1">
      <alignment horizontal="right" vertical="center"/>
      <protection/>
    </xf>
    <xf numFmtId="0" fontId="5" fillId="0" borderId="0" xfId="62" applyFont="1" applyFill="1" applyAlignment="1">
      <alignment/>
      <protection/>
    </xf>
    <xf numFmtId="170" fontId="20" fillId="0" borderId="21" xfId="62" applyNumberFormat="1" applyFont="1" applyFill="1" applyBorder="1" applyAlignment="1">
      <alignment horizontal="right" vertical="center" readingOrder="2"/>
      <protection/>
    </xf>
    <xf numFmtId="0" fontId="10" fillId="0" borderId="24" xfId="62" applyFont="1" applyFill="1" applyBorder="1" applyAlignment="1">
      <alignment horizontal="center" vertical="center" readingOrder="2"/>
      <protection/>
    </xf>
    <xf numFmtId="0" fontId="22" fillId="0" borderId="31" xfId="62" applyFont="1" applyFill="1" applyBorder="1" applyAlignment="1">
      <alignment horizontal="right" vertical="center" indent="1" readingOrder="2"/>
      <protection/>
    </xf>
    <xf numFmtId="170" fontId="20" fillId="0" borderId="32" xfId="62" applyNumberFormat="1" applyFont="1" applyFill="1" applyBorder="1" applyAlignment="1">
      <alignment horizontal="right" vertical="center" readingOrder="2"/>
      <protection/>
    </xf>
    <xf numFmtId="170" fontId="20" fillId="0" borderId="16" xfId="62" applyNumberFormat="1" applyFont="1" applyFill="1" applyBorder="1" applyAlignment="1">
      <alignment horizontal="right" vertical="center" readingOrder="1"/>
      <protection/>
    </xf>
    <xf numFmtId="177" fontId="20" fillId="0" borderId="33" xfId="62" applyNumberFormat="1" applyFont="1" applyBorder="1" applyAlignment="1">
      <alignment horizontal="right" vertical="center"/>
      <protection/>
    </xf>
    <xf numFmtId="170" fontId="20" fillId="0" borderId="16" xfId="62" applyNumberFormat="1" applyFont="1" applyFill="1" applyBorder="1" applyAlignment="1">
      <alignment horizontal="right" vertical="center" readingOrder="2"/>
      <protection/>
    </xf>
    <xf numFmtId="0" fontId="22" fillId="0" borderId="32" xfId="62" applyFont="1" applyFill="1" applyBorder="1" applyAlignment="1">
      <alignment horizontal="right" vertical="center" indent="1" readingOrder="2"/>
      <protection/>
    </xf>
    <xf numFmtId="180" fontId="84" fillId="0" borderId="32" xfId="62" applyNumberFormat="1" applyFont="1" applyFill="1" applyBorder="1" applyAlignment="1">
      <alignment horizontal="right" vertical="center" readingOrder="2"/>
      <protection/>
    </xf>
    <xf numFmtId="0" fontId="22" fillId="0" borderId="32" xfId="62" applyFont="1" applyFill="1" applyBorder="1" applyAlignment="1">
      <alignment horizontal="right" vertical="center" readingOrder="2"/>
      <protection/>
    </xf>
    <xf numFmtId="177" fontId="20" fillId="0" borderId="16" xfId="62" applyNumberFormat="1" applyFont="1" applyFill="1" applyBorder="1" applyAlignment="1">
      <alignment horizontal="right" vertical="center" readingOrder="2"/>
      <protection/>
    </xf>
    <xf numFmtId="0" fontId="5" fillId="0" borderId="32" xfId="62" applyFont="1" applyFill="1" applyBorder="1" applyAlignment="1">
      <alignment horizontal="right" vertical="center" indent="1" readingOrder="2"/>
      <protection/>
    </xf>
    <xf numFmtId="0" fontId="10" fillId="0" borderId="27" xfId="62" applyFont="1" applyFill="1" applyBorder="1" applyAlignment="1">
      <alignment horizontal="center" vertical="center" readingOrder="2"/>
      <protection/>
    </xf>
    <xf numFmtId="0" fontId="5" fillId="0" borderId="34" xfId="62" applyFont="1" applyFill="1" applyBorder="1" applyAlignment="1">
      <alignment horizontal="right" vertical="center" readingOrder="2"/>
      <protection/>
    </xf>
    <xf numFmtId="170" fontId="20" fillId="0" borderId="35" xfId="62" applyNumberFormat="1" applyFont="1" applyFill="1" applyBorder="1" applyAlignment="1">
      <alignment horizontal="right" vertical="center" readingOrder="2"/>
      <protection/>
    </xf>
    <xf numFmtId="0" fontId="20" fillId="0" borderId="0" xfId="62" applyFont="1" applyFill="1">
      <alignment/>
      <protection/>
    </xf>
    <xf numFmtId="0" fontId="21" fillId="0" borderId="0" xfId="62" applyFont="1" applyFill="1" applyAlignment="1">
      <alignment horizontal="right"/>
      <protection/>
    </xf>
    <xf numFmtId="174" fontId="20" fillId="0" borderId="0" xfId="62" applyNumberFormat="1" applyFont="1" applyFill="1">
      <alignment/>
      <protection/>
    </xf>
    <xf numFmtId="0" fontId="20" fillId="0" borderId="0" xfId="62" applyFont="1" applyFill="1" applyAlignment="1">
      <alignment horizontal="right"/>
      <protection/>
    </xf>
    <xf numFmtId="0" fontId="5" fillId="0" borderId="0" xfId="62" applyFont="1" applyFill="1" applyAlignment="1">
      <alignment horizontal="center" vertical="center"/>
      <protection/>
    </xf>
    <xf numFmtId="0" fontId="30" fillId="34" borderId="11" xfId="62" applyFont="1" applyFill="1" applyBorder="1" applyAlignment="1">
      <alignment horizontal="center" vertical="center"/>
      <protection/>
    </xf>
    <xf numFmtId="0" fontId="30" fillId="34" borderId="13" xfId="62" applyFont="1" applyFill="1" applyBorder="1" applyAlignment="1">
      <alignment horizontal="center" vertical="center"/>
      <protection/>
    </xf>
    <xf numFmtId="0" fontId="20" fillId="0" borderId="0" xfId="62" applyFont="1" applyFill="1" applyAlignment="1">
      <alignment horizontal="center" vertical="center" wrapText="1"/>
      <protection/>
    </xf>
    <xf numFmtId="0" fontId="30" fillId="34" borderId="12" xfId="62" applyFont="1" applyFill="1" applyBorder="1" applyAlignment="1">
      <alignment horizontal="center" vertical="center"/>
      <protection/>
    </xf>
    <xf numFmtId="0" fontId="30" fillId="34" borderId="14" xfId="62" applyFont="1" applyFill="1" applyBorder="1" applyAlignment="1">
      <alignment horizontal="center" vertical="center"/>
      <protection/>
    </xf>
    <xf numFmtId="0" fontId="20" fillId="0" borderId="0" xfId="62" applyFont="1" applyFill="1" applyAlignment="1">
      <alignment vertical="center"/>
      <protection/>
    </xf>
    <xf numFmtId="0" fontId="20" fillId="0" borderId="15" xfId="62" applyNumberFormat="1" applyFont="1" applyFill="1" applyBorder="1" applyAlignment="1">
      <alignment horizontal="center" vertical="center"/>
      <protection/>
    </xf>
    <xf numFmtId="0" fontId="20" fillId="0" borderId="16" xfId="62" applyNumberFormat="1" applyFont="1" applyFill="1" applyBorder="1" applyAlignment="1">
      <alignment horizontal="center" vertical="center"/>
      <protection/>
    </xf>
    <xf numFmtId="177" fontId="20" fillId="0" borderId="32" xfId="62" applyNumberFormat="1" applyFont="1" applyBorder="1" applyAlignment="1">
      <alignment horizontal="right" vertical="center"/>
      <protection/>
    </xf>
    <xf numFmtId="0" fontId="20" fillId="0" borderId="20" xfId="62" applyNumberFormat="1" applyFont="1" applyFill="1" applyBorder="1" applyAlignment="1">
      <alignment horizontal="center" vertical="center"/>
      <protection/>
    </xf>
    <xf numFmtId="177" fontId="20" fillId="0" borderId="34" xfId="62" applyNumberFormat="1" applyFont="1" applyBorder="1" applyAlignment="1">
      <alignment horizontal="right" vertical="center"/>
      <protection/>
    </xf>
    <xf numFmtId="0" fontId="20" fillId="0" borderId="21" xfId="62" applyNumberFormat="1" applyFont="1" applyFill="1" applyBorder="1" applyAlignment="1">
      <alignment horizontal="center" vertical="center"/>
      <protection/>
    </xf>
    <xf numFmtId="177" fontId="20" fillId="0" borderId="31" xfId="62" applyNumberFormat="1" applyFont="1" applyBorder="1" applyAlignment="1">
      <alignment horizontal="right" vertical="center"/>
      <protection/>
    </xf>
    <xf numFmtId="0" fontId="29" fillId="34" borderId="10" xfId="62" applyNumberFormat="1" applyFont="1" applyFill="1" applyBorder="1" applyAlignment="1">
      <alignment horizontal="center" vertical="center"/>
      <protection/>
    </xf>
    <xf numFmtId="0" fontId="29" fillId="34" borderId="28" xfId="62" applyFont="1" applyFill="1" applyBorder="1" applyAlignment="1">
      <alignment horizontal="center" vertical="center"/>
      <protection/>
    </xf>
    <xf numFmtId="177" fontId="29" fillId="34" borderId="28" xfId="62" applyNumberFormat="1" applyFont="1" applyFill="1" applyBorder="1" applyAlignment="1">
      <alignment horizontal="right" vertical="center"/>
      <protection/>
    </xf>
    <xf numFmtId="0" fontId="5" fillId="0" borderId="0" xfId="62" applyFont="1" applyFill="1" applyAlignment="1">
      <alignment horizontal="center"/>
      <protection/>
    </xf>
    <xf numFmtId="0" fontId="5" fillId="0" borderId="0" xfId="62" applyFont="1" applyFill="1">
      <alignment/>
      <protection/>
    </xf>
    <xf numFmtId="0" fontId="30" fillId="34" borderId="11" xfId="62" applyFont="1" applyFill="1" applyBorder="1" applyAlignment="1">
      <alignment horizontal="center"/>
      <protection/>
    </xf>
    <xf numFmtId="0" fontId="6" fillId="0" borderId="0" xfId="62" applyFont="1" applyFill="1" applyAlignment="1">
      <alignment vertical="center"/>
      <protection/>
    </xf>
    <xf numFmtId="0" fontId="30" fillId="34" borderId="12" xfId="62" applyFont="1" applyFill="1" applyBorder="1" applyAlignment="1">
      <alignment horizontal="center"/>
      <protection/>
    </xf>
    <xf numFmtId="0" fontId="24" fillId="0" borderId="0" xfId="62" applyFont="1" applyFill="1" applyBorder="1" applyAlignment="1">
      <alignment horizontal="right" vertical="center" readingOrder="2"/>
      <protection/>
    </xf>
    <xf numFmtId="0" fontId="25" fillId="0" borderId="0" xfId="62" applyFont="1" applyFill="1" applyBorder="1" applyAlignment="1">
      <alignment horizontal="right" vertical="center" shrinkToFit="1"/>
      <protection/>
    </xf>
    <xf numFmtId="176" fontId="20" fillId="0" borderId="15" xfId="62" applyNumberFormat="1" applyFont="1" applyFill="1" applyBorder="1" applyAlignment="1">
      <alignment horizontal="right" vertical="center"/>
      <protection/>
    </xf>
    <xf numFmtId="0" fontId="20" fillId="0" borderId="25" xfId="62" applyFont="1" applyFill="1" applyBorder="1" applyAlignment="1">
      <alignment horizontal="right" vertical="center"/>
      <protection/>
    </xf>
    <xf numFmtId="170" fontId="20" fillId="0" borderId="25" xfId="62" applyNumberFormat="1" applyFont="1" applyBorder="1" applyAlignment="1">
      <alignment vertical="center" shrinkToFit="1"/>
      <protection/>
    </xf>
    <xf numFmtId="176" fontId="20" fillId="0" borderId="16" xfId="62" applyNumberFormat="1" applyFont="1" applyFill="1" applyBorder="1" applyAlignment="1">
      <alignment horizontal="right" vertical="center" shrinkToFit="1"/>
      <protection/>
    </xf>
    <xf numFmtId="0" fontId="29" fillId="34" borderId="36" xfId="62" applyFont="1" applyFill="1" applyBorder="1" applyAlignment="1">
      <alignment horizontal="right"/>
      <protection/>
    </xf>
    <xf numFmtId="0" fontId="29" fillId="34" borderId="36" xfId="62" applyFont="1" applyFill="1" applyBorder="1" applyAlignment="1">
      <alignment horizontal="center" shrinkToFit="1"/>
      <protection/>
    </xf>
    <xf numFmtId="176" fontId="29" fillId="34" borderId="10" xfId="62" applyNumberFormat="1" applyFont="1" applyFill="1" applyBorder="1" applyAlignment="1">
      <alignment horizontal="right" vertical="center" shrinkToFit="1"/>
      <protection/>
    </xf>
    <xf numFmtId="176" fontId="20" fillId="0" borderId="15" xfId="62" applyNumberFormat="1" applyFont="1" applyFill="1" applyBorder="1" applyAlignment="1">
      <alignment horizontal="right" vertical="center" shrinkToFit="1"/>
      <protection/>
    </xf>
    <xf numFmtId="3" fontId="5" fillId="0" borderId="0" xfId="62" applyNumberFormat="1" applyFont="1" applyFill="1" applyAlignment="1">
      <alignment vertical="center"/>
      <protection/>
    </xf>
    <xf numFmtId="0" fontId="20" fillId="0" borderId="16" xfId="62" applyNumberFormat="1" applyFont="1" applyFill="1" applyBorder="1" applyAlignment="1">
      <alignment horizontal="center" vertical="center" wrapText="1" readingOrder="2"/>
      <protection/>
    </xf>
    <xf numFmtId="0" fontId="0" fillId="0" borderId="0" xfId="62" applyFill="1" applyAlignment="1">
      <alignment vertical="center"/>
      <protection/>
    </xf>
    <xf numFmtId="0" fontId="0" fillId="0" borderId="0" xfId="62" applyFont="1" applyFill="1" applyAlignment="1">
      <alignment vertical="center"/>
      <protection/>
    </xf>
    <xf numFmtId="0" fontId="0" fillId="0" borderId="0" xfId="62" applyFill="1" applyAlignment="1">
      <alignment horizontal="center"/>
      <protection/>
    </xf>
    <xf numFmtId="0" fontId="14" fillId="0" borderId="0" xfId="62" applyFont="1" applyFill="1" applyAlignment="1">
      <alignment horizontal="center"/>
      <protection/>
    </xf>
    <xf numFmtId="0" fontId="0" fillId="0" borderId="0" xfId="62" applyFill="1">
      <alignment/>
      <protection/>
    </xf>
    <xf numFmtId="170" fontId="20" fillId="34" borderId="13" xfId="62" applyNumberFormat="1" applyFont="1" applyFill="1" applyBorder="1" applyAlignment="1">
      <alignment horizontal="center" vertical="center"/>
      <protection/>
    </xf>
    <xf numFmtId="0" fontId="1" fillId="0" borderId="0" xfId="62" applyFont="1" applyFill="1" applyAlignment="1">
      <alignment vertical="center"/>
      <protection/>
    </xf>
    <xf numFmtId="0" fontId="20" fillId="34" borderId="37" xfId="62" applyFont="1" applyFill="1" applyBorder="1" applyAlignment="1">
      <alignment horizontal="center" vertical="center"/>
      <protection/>
    </xf>
    <xf numFmtId="0" fontId="20" fillId="34" borderId="10" xfId="62" applyFont="1" applyFill="1" applyBorder="1" applyAlignment="1">
      <alignment horizontal="center" vertical="center"/>
      <protection/>
    </xf>
    <xf numFmtId="170" fontId="20" fillId="34" borderId="14" xfId="62" applyNumberFormat="1" applyFont="1" applyFill="1" applyBorder="1" applyAlignment="1">
      <alignment horizontal="center" vertical="center"/>
      <protection/>
    </xf>
    <xf numFmtId="0" fontId="20" fillId="0" borderId="11" xfId="62" applyFont="1" applyFill="1" applyBorder="1" applyAlignment="1">
      <alignment horizontal="center" vertical="center"/>
      <protection/>
    </xf>
    <xf numFmtId="0" fontId="20" fillId="0" borderId="15" xfId="62" applyFont="1" applyFill="1" applyBorder="1" applyAlignment="1">
      <alignment horizontal="center" vertical="center"/>
      <protection/>
    </xf>
    <xf numFmtId="0" fontId="26" fillId="0" borderId="33" xfId="62" applyFont="1" applyFill="1" applyBorder="1" applyAlignment="1">
      <alignment vertical="center"/>
      <protection/>
    </xf>
    <xf numFmtId="168" fontId="20" fillId="0" borderId="33" xfId="62" applyNumberFormat="1" applyFont="1" applyFill="1" applyBorder="1" applyAlignment="1">
      <alignment horizontal="right" vertical="center"/>
      <protection/>
    </xf>
    <xf numFmtId="0" fontId="20" fillId="0" borderId="16" xfId="62" applyFont="1" applyFill="1" applyBorder="1" applyAlignment="1">
      <alignment horizontal="center" vertical="center"/>
      <protection/>
    </xf>
    <xf numFmtId="0" fontId="20" fillId="0" borderId="32" xfId="62" applyFont="1" applyFill="1" applyBorder="1" applyAlignment="1">
      <alignment horizontal="right" vertical="center"/>
      <protection/>
    </xf>
    <xf numFmtId="0" fontId="29" fillId="34" borderId="10" xfId="62" applyFont="1" applyFill="1" applyBorder="1" applyAlignment="1">
      <alignment horizontal="center" vertical="center"/>
      <protection/>
    </xf>
    <xf numFmtId="0" fontId="26" fillId="0" borderId="33" xfId="62" applyFont="1" applyFill="1" applyBorder="1" applyAlignment="1">
      <alignment horizontal="right" vertical="center"/>
      <protection/>
    </xf>
    <xf numFmtId="177" fontId="20" fillId="0" borderId="33" xfId="62" applyNumberFormat="1" applyFont="1" applyFill="1" applyBorder="1" applyAlignment="1">
      <alignment horizontal="right" vertical="center"/>
      <protection/>
    </xf>
    <xf numFmtId="0" fontId="20" fillId="0" borderId="21" xfId="62" applyFont="1" applyFill="1" applyBorder="1" applyAlignment="1">
      <alignment horizontal="center" vertical="center"/>
      <protection/>
    </xf>
    <xf numFmtId="0" fontId="20" fillId="0" borderId="31" xfId="62" applyFont="1" applyFill="1" applyBorder="1" applyAlignment="1">
      <alignment horizontal="right" vertical="center" readingOrder="2"/>
      <protection/>
    </xf>
    <xf numFmtId="0" fontId="20" fillId="0" borderId="17" xfId="62" applyFont="1" applyFill="1" applyBorder="1" applyAlignment="1">
      <alignment horizontal="center" vertical="center"/>
      <protection/>
    </xf>
    <xf numFmtId="0" fontId="26" fillId="0" borderId="38" xfId="62" applyFont="1" applyFill="1" applyBorder="1" applyAlignment="1">
      <alignment horizontal="right" vertical="center"/>
      <protection/>
    </xf>
    <xf numFmtId="177" fontId="20" fillId="0" borderId="38" xfId="62" applyNumberFormat="1" applyFont="1" applyBorder="1" applyAlignment="1">
      <alignment horizontal="right" vertical="center"/>
      <protection/>
    </xf>
    <xf numFmtId="0" fontId="23" fillId="0" borderId="0" xfId="62" applyFont="1" applyFill="1" applyAlignment="1">
      <alignment vertical="center"/>
      <protection/>
    </xf>
    <xf numFmtId="170" fontId="0" fillId="0" borderId="0" xfId="62" applyNumberFormat="1" applyFill="1">
      <alignment/>
      <protection/>
    </xf>
    <xf numFmtId="0" fontId="5" fillId="0" borderId="0" xfId="62" applyFont="1" applyFill="1" applyAlignment="1">
      <alignment horizontal="right"/>
      <protection/>
    </xf>
    <xf numFmtId="0" fontId="4" fillId="0" borderId="0" xfId="62" applyFont="1" applyFill="1" applyAlignment="1">
      <alignment horizontal="left" readingOrder="2"/>
      <protection/>
    </xf>
    <xf numFmtId="0" fontId="30" fillId="34" borderId="11" xfId="62" applyFont="1" applyFill="1" applyBorder="1" applyAlignment="1">
      <alignment horizontal="center" vertical="center" wrapText="1"/>
      <protection/>
    </xf>
    <xf numFmtId="0" fontId="5" fillId="0" borderId="0" xfId="62" applyFont="1" applyFill="1" applyAlignment="1">
      <alignment horizontal="center" vertical="center" wrapText="1"/>
      <protection/>
    </xf>
    <xf numFmtId="0" fontId="30" fillId="34" borderId="12" xfId="62" applyFont="1" applyFill="1" applyBorder="1" applyAlignment="1">
      <alignment horizontal="center" vertical="center" wrapText="1"/>
      <protection/>
    </xf>
    <xf numFmtId="0" fontId="5" fillId="0" borderId="15" xfId="62" applyNumberFormat="1" applyFont="1" applyFill="1" applyBorder="1" applyAlignment="1">
      <alignment horizontal="center" vertical="center"/>
      <protection/>
    </xf>
    <xf numFmtId="171" fontId="12" fillId="0" borderId="15" xfId="62" applyNumberFormat="1" applyFont="1" applyFill="1" applyBorder="1" applyAlignment="1">
      <alignment horizontal="right" vertical="center"/>
      <protection/>
    </xf>
    <xf numFmtId="0" fontId="29" fillId="34" borderId="36" xfId="62" applyFont="1" applyFill="1" applyBorder="1" applyAlignment="1">
      <alignment horizontal="center" vertical="center"/>
      <protection/>
    </xf>
    <xf numFmtId="177" fontId="29" fillId="34" borderId="10" xfId="62" applyNumberFormat="1" applyFont="1" applyFill="1" applyBorder="1" applyAlignment="1">
      <alignment horizontal="right" vertical="center"/>
      <protection/>
    </xf>
    <xf numFmtId="170" fontId="12" fillId="0" borderId="15" xfId="62" applyNumberFormat="1" applyFont="1" applyFill="1" applyBorder="1" applyAlignment="1">
      <alignment horizontal="right" vertical="center"/>
      <protection/>
    </xf>
    <xf numFmtId="170" fontId="12" fillId="0" borderId="15" xfId="62" applyNumberFormat="1" applyFont="1" applyFill="1" applyBorder="1" applyAlignment="1">
      <alignment horizontal="right" vertical="center" wrapText="1"/>
      <protection/>
    </xf>
    <xf numFmtId="170" fontId="5" fillId="0" borderId="15" xfId="62" applyNumberFormat="1" applyFont="1" applyFill="1" applyBorder="1" applyAlignment="1">
      <alignment horizontal="right" vertical="center"/>
      <protection/>
    </xf>
    <xf numFmtId="0" fontId="29" fillId="34" borderId="12" xfId="62" applyNumberFormat="1" applyFont="1" applyFill="1" applyBorder="1" applyAlignment="1">
      <alignment horizontal="center" vertical="center"/>
      <protection/>
    </xf>
    <xf numFmtId="0" fontId="29" fillId="34" borderId="39" xfId="62" applyFont="1" applyFill="1" applyBorder="1" applyAlignment="1">
      <alignment horizontal="center" vertical="center"/>
      <protection/>
    </xf>
    <xf numFmtId="177" fontId="29" fillId="34" borderId="12" xfId="62" applyNumberFormat="1" applyFont="1" applyFill="1" applyBorder="1" applyAlignment="1">
      <alignment horizontal="right" vertical="center"/>
      <protection/>
    </xf>
    <xf numFmtId="0" fontId="5" fillId="0" borderId="0" xfId="62" applyFont="1" applyFill="1" applyAlignment="1">
      <alignment readingOrder="2"/>
      <protection/>
    </xf>
    <xf numFmtId="0" fontId="17" fillId="0" borderId="0" xfId="62" applyFont="1" applyFill="1" applyAlignment="1">
      <alignment horizontal="center"/>
      <protection/>
    </xf>
    <xf numFmtId="0" fontId="30" fillId="34" borderId="28" xfId="62" applyFont="1" applyFill="1" applyBorder="1" applyAlignment="1">
      <alignment horizontal="center" vertical="center" wrapText="1"/>
      <protection/>
    </xf>
    <xf numFmtId="0" fontId="30" fillId="34" borderId="10" xfId="62" applyFont="1" applyFill="1" applyBorder="1" applyAlignment="1">
      <alignment horizontal="center" vertical="center" wrapText="1"/>
      <protection/>
    </xf>
    <xf numFmtId="0" fontId="20" fillId="0" borderId="15" xfId="62" applyFont="1" applyFill="1" applyBorder="1" applyAlignment="1">
      <alignment horizontal="center" vertical="center" wrapText="1"/>
      <protection/>
    </xf>
    <xf numFmtId="0" fontId="20" fillId="0" borderId="33" xfId="62" applyFont="1" applyFill="1" applyBorder="1" applyAlignment="1">
      <alignment horizontal="center" vertical="center" wrapText="1"/>
      <protection/>
    </xf>
    <xf numFmtId="170" fontId="20" fillId="0" borderId="15" xfId="62" applyNumberFormat="1" applyFont="1" applyFill="1" applyBorder="1" applyAlignment="1">
      <alignment horizontal="right" vertical="center" wrapText="1"/>
      <protection/>
    </xf>
    <xf numFmtId="0" fontId="21" fillId="0" borderId="33" xfId="62" applyFont="1" applyFill="1" applyBorder="1" applyAlignment="1">
      <alignment horizontal="center" vertical="center"/>
      <protection/>
    </xf>
    <xf numFmtId="170" fontId="20" fillId="0" borderId="15" xfId="62" applyNumberFormat="1" applyFont="1" applyFill="1" applyBorder="1" applyAlignment="1">
      <alignment horizontal="right" vertical="center"/>
      <protection/>
    </xf>
    <xf numFmtId="0" fontId="31" fillId="34" borderId="28" xfId="62" applyFont="1" applyFill="1" applyBorder="1" applyAlignment="1">
      <alignment horizontal="center" vertical="center"/>
      <protection/>
    </xf>
    <xf numFmtId="0" fontId="20" fillId="0" borderId="0" xfId="62" applyFont="1" applyFill="1" applyBorder="1" applyAlignment="1">
      <alignment horizontal="center" vertical="center"/>
      <protection/>
    </xf>
    <xf numFmtId="1" fontId="5" fillId="0" borderId="0" xfId="62" applyNumberFormat="1" applyFont="1" applyFill="1" applyAlignment="1">
      <alignment horizontal="center" vertical="center" wrapText="1"/>
      <protection/>
    </xf>
    <xf numFmtId="0" fontId="31" fillId="34" borderId="10" xfId="62" applyFont="1" applyFill="1" applyBorder="1" applyAlignment="1">
      <alignment horizontal="center" vertical="center"/>
      <protection/>
    </xf>
    <xf numFmtId="169" fontId="4" fillId="0" borderId="0" xfId="62" applyNumberFormat="1" applyFont="1" applyFill="1" applyBorder="1" applyAlignment="1">
      <alignment horizontal="right" vertical="center" readingOrder="2"/>
      <protection/>
    </xf>
    <xf numFmtId="0" fontId="17" fillId="0" borderId="0" xfId="62" applyFont="1" applyFill="1" applyAlignment="1">
      <alignment horizontal="right"/>
      <protection/>
    </xf>
    <xf numFmtId="0" fontId="20" fillId="34" borderId="11" xfId="0" applyFont="1" applyFill="1" applyBorder="1" applyAlignment="1">
      <alignment horizontal="center" vertical="center"/>
    </xf>
    <xf numFmtId="0" fontId="20" fillId="34" borderId="12" xfId="0" applyFont="1" applyFill="1" applyBorder="1" applyAlignment="1">
      <alignment horizontal="center" vertical="center"/>
    </xf>
    <xf numFmtId="0" fontId="20" fillId="0" borderId="19" xfId="0" applyNumberFormat="1" applyFont="1" applyFill="1" applyBorder="1" applyAlignment="1">
      <alignment horizontal="center" vertical="center"/>
    </xf>
    <xf numFmtId="168" fontId="20" fillId="0" borderId="19" xfId="0" applyNumberFormat="1" applyFont="1" applyFill="1" applyBorder="1" applyAlignment="1">
      <alignment horizontal="right" vertical="center"/>
    </xf>
    <xf numFmtId="0" fontId="20" fillId="0" borderId="16" xfId="0" applyNumberFormat="1" applyFont="1" applyFill="1" applyBorder="1" applyAlignment="1">
      <alignment horizontal="center" vertical="center"/>
    </xf>
    <xf numFmtId="177" fontId="20" fillId="0" borderId="16" xfId="0" applyNumberFormat="1" applyFont="1" applyFill="1" applyBorder="1" applyAlignment="1">
      <alignment horizontal="right" vertical="center"/>
    </xf>
    <xf numFmtId="0" fontId="20" fillId="0" borderId="21" xfId="0" applyNumberFormat="1" applyFont="1" applyFill="1" applyBorder="1" applyAlignment="1">
      <alignment horizontal="center" vertical="center"/>
    </xf>
    <xf numFmtId="0" fontId="20" fillId="33" borderId="16" xfId="0" applyNumberFormat="1" applyFont="1" applyFill="1" applyBorder="1" applyAlignment="1">
      <alignment horizontal="center" vertical="center"/>
    </xf>
    <xf numFmtId="0" fontId="20" fillId="0" borderId="22" xfId="0" applyNumberFormat="1" applyFont="1" applyFill="1" applyBorder="1" applyAlignment="1">
      <alignment horizontal="center" vertical="center"/>
    </xf>
    <xf numFmtId="0" fontId="20" fillId="0" borderId="15" xfId="0" applyNumberFormat="1" applyFont="1" applyFill="1" applyBorder="1" applyAlignment="1">
      <alignment horizontal="center" vertical="center"/>
    </xf>
    <xf numFmtId="0" fontId="37" fillId="34" borderId="10" xfId="0" applyNumberFormat="1" applyFont="1" applyFill="1" applyBorder="1" applyAlignment="1">
      <alignment horizontal="center" vertical="center"/>
    </xf>
    <xf numFmtId="177" fontId="37" fillId="34" borderId="10" xfId="0" applyNumberFormat="1" applyFont="1" applyFill="1" applyBorder="1" applyAlignment="1">
      <alignment horizontal="right" vertical="center"/>
    </xf>
    <xf numFmtId="0" fontId="20" fillId="33" borderId="21" xfId="0" applyNumberFormat="1" applyFont="1" applyFill="1" applyBorder="1" applyAlignment="1">
      <alignment horizontal="center" vertical="center"/>
    </xf>
    <xf numFmtId="170" fontId="20" fillId="0" borderId="25" xfId="62" applyNumberFormat="1" applyFont="1" applyFill="1" applyBorder="1" applyAlignment="1">
      <alignment vertical="center" shrinkToFit="1"/>
      <protection/>
    </xf>
    <xf numFmtId="0" fontId="26" fillId="0" borderId="40" xfId="0" applyFont="1" applyFill="1" applyBorder="1" applyAlignment="1">
      <alignment horizontal="right" vertical="center" readingOrder="2"/>
    </xf>
    <xf numFmtId="0" fontId="20" fillId="0" borderId="24" xfId="0" applyFont="1" applyFill="1" applyBorder="1" applyAlignment="1">
      <alignment horizontal="right" vertical="center"/>
    </xf>
    <xf numFmtId="0" fontId="20" fillId="0" borderId="30" xfId="0" applyFont="1" applyFill="1" applyBorder="1" applyAlignment="1">
      <alignment horizontal="right" vertical="center"/>
    </xf>
    <xf numFmtId="0" fontId="20" fillId="0" borderId="27" xfId="0" applyFont="1" applyFill="1" applyBorder="1" applyAlignment="1">
      <alignment horizontal="right" vertical="center"/>
    </xf>
    <xf numFmtId="0" fontId="20" fillId="0" borderId="41" xfId="0" applyFont="1" applyFill="1" applyBorder="1" applyAlignment="1">
      <alignment horizontal="right" vertical="center"/>
    </xf>
    <xf numFmtId="0" fontId="37" fillId="34" borderId="37" xfId="0" applyFont="1" applyFill="1" applyBorder="1" applyAlignment="1">
      <alignment horizontal="right" vertical="center"/>
    </xf>
    <xf numFmtId="0" fontId="20" fillId="33" borderId="24" xfId="0" applyFont="1" applyFill="1" applyBorder="1" applyAlignment="1">
      <alignment horizontal="right" vertical="center"/>
    </xf>
    <xf numFmtId="0" fontId="26" fillId="0" borderId="41" xfId="0" applyFont="1" applyFill="1" applyBorder="1" applyAlignment="1">
      <alignment horizontal="right" vertical="center" readingOrder="2"/>
    </xf>
    <xf numFmtId="0" fontId="20" fillId="0" borderId="24" xfId="0" applyFont="1" applyFill="1" applyBorder="1" applyAlignment="1">
      <alignment vertical="center"/>
    </xf>
    <xf numFmtId="0" fontId="20" fillId="0" borderId="41" xfId="0" applyFont="1" applyFill="1" applyBorder="1" applyAlignment="1">
      <alignment vertical="center"/>
    </xf>
    <xf numFmtId="0" fontId="20" fillId="0" borderId="30" xfId="0" applyFont="1" applyFill="1" applyBorder="1" applyAlignment="1">
      <alignment vertical="center"/>
    </xf>
    <xf numFmtId="0" fontId="20" fillId="33" borderId="30" xfId="0" applyFont="1" applyFill="1" applyBorder="1" applyAlignment="1">
      <alignment horizontal="right" vertical="center"/>
    </xf>
    <xf numFmtId="0" fontId="29" fillId="34" borderId="37" xfId="0" applyFont="1" applyFill="1" applyBorder="1" applyAlignment="1">
      <alignment horizontal="right" vertical="center"/>
    </xf>
    <xf numFmtId="0" fontId="39" fillId="0" borderId="42" xfId="0" applyFont="1" applyFill="1" applyBorder="1" applyAlignment="1">
      <alignment horizontal="right" vertical="center" shrinkToFit="1"/>
    </xf>
    <xf numFmtId="0" fontId="12" fillId="0" borderId="32" xfId="0" applyFont="1" applyFill="1" applyBorder="1" applyAlignment="1">
      <alignment horizontal="right" vertical="center" shrinkToFit="1"/>
    </xf>
    <xf numFmtId="0" fontId="12" fillId="0" borderId="31" xfId="0" applyFont="1" applyFill="1" applyBorder="1" applyAlignment="1">
      <alignment horizontal="right" vertical="center" shrinkToFit="1"/>
    </xf>
    <xf numFmtId="0" fontId="12" fillId="0" borderId="32" xfId="0" applyFont="1" applyFill="1" applyBorder="1" applyAlignment="1">
      <alignment horizontal="right" vertical="center" shrinkToFit="1" readingOrder="2"/>
    </xf>
    <xf numFmtId="0" fontId="12" fillId="0" borderId="35" xfId="0" applyFont="1" applyFill="1" applyBorder="1" applyAlignment="1">
      <alignment horizontal="right" vertical="center" shrinkToFit="1"/>
    </xf>
    <xf numFmtId="0" fontId="12" fillId="0" borderId="33" xfId="0" applyFont="1" applyFill="1" applyBorder="1" applyAlignment="1">
      <alignment horizontal="right" vertical="center" shrinkToFit="1"/>
    </xf>
    <xf numFmtId="0" fontId="42" fillId="34" borderId="28" xfId="0" applyFont="1" applyFill="1" applyBorder="1" applyAlignment="1">
      <alignment horizontal="center" vertical="center" shrinkToFit="1"/>
    </xf>
    <xf numFmtId="0" fontId="39" fillId="0" borderId="33" xfId="0" applyFont="1" applyFill="1" applyBorder="1" applyAlignment="1">
      <alignment horizontal="right" vertical="center" shrinkToFit="1"/>
    </xf>
    <xf numFmtId="0" fontId="41" fillId="0" borderId="31" xfId="0" applyFont="1" applyFill="1" applyBorder="1" applyAlignment="1">
      <alignment horizontal="right" vertical="center" shrinkToFit="1"/>
    </xf>
    <xf numFmtId="0" fontId="12" fillId="33" borderId="31" xfId="0" applyFont="1" applyFill="1" applyBorder="1" applyAlignment="1">
      <alignment horizontal="right" vertical="center" shrinkToFit="1"/>
    </xf>
    <xf numFmtId="0" fontId="12" fillId="0" borderId="31" xfId="0" applyFont="1" applyFill="1" applyBorder="1" applyAlignment="1">
      <alignment horizontal="justify" vertical="center" shrinkToFit="1"/>
    </xf>
    <xf numFmtId="0" fontId="12" fillId="0" borderId="33" xfId="0" applyFont="1" applyFill="1" applyBorder="1" applyAlignment="1">
      <alignment horizontal="center" vertical="center" shrinkToFit="1"/>
    </xf>
    <xf numFmtId="177" fontId="20" fillId="0" borderId="0" xfId="62" applyNumberFormat="1" applyFont="1" applyFill="1" applyAlignment="1">
      <alignment vertical="center"/>
      <protection/>
    </xf>
    <xf numFmtId="0" fontId="85" fillId="0" borderId="30" xfId="62" applyFont="1" applyFill="1" applyBorder="1" applyAlignment="1">
      <alignment vertical="center" readingOrder="2"/>
      <protection/>
    </xf>
    <xf numFmtId="0" fontId="86" fillId="0" borderId="26" xfId="62" applyFont="1" applyFill="1" applyBorder="1" applyAlignment="1">
      <alignment horizontal="right" vertical="center" readingOrder="2"/>
      <protection/>
    </xf>
    <xf numFmtId="0" fontId="85" fillId="0" borderId="40" xfId="62" applyFont="1" applyFill="1" applyBorder="1" applyAlignment="1">
      <alignment vertical="center" readingOrder="2"/>
      <protection/>
    </xf>
    <xf numFmtId="0" fontId="86" fillId="0" borderId="23" xfId="62" applyFont="1" applyFill="1" applyBorder="1" applyAlignment="1">
      <alignment horizontal="right" vertical="center" readingOrder="2"/>
      <protection/>
    </xf>
    <xf numFmtId="0" fontId="5" fillId="0" borderId="20" xfId="62" applyNumberFormat="1" applyFont="1" applyFill="1" applyBorder="1" applyAlignment="1">
      <alignment horizontal="center" vertical="center"/>
      <protection/>
    </xf>
    <xf numFmtId="0" fontId="5" fillId="0" borderId="22" xfId="62" applyNumberFormat="1" applyFont="1" applyFill="1" applyBorder="1" applyAlignment="1">
      <alignment horizontal="center" vertical="center"/>
      <protection/>
    </xf>
    <xf numFmtId="177" fontId="5" fillId="0" borderId="22" xfId="62" applyNumberFormat="1" applyFont="1" applyFill="1" applyBorder="1" applyAlignment="1">
      <alignment horizontal="right" vertical="center"/>
      <protection/>
    </xf>
    <xf numFmtId="0" fontId="5" fillId="0" borderId="16" xfId="62" applyNumberFormat="1" applyFont="1" applyFill="1" applyBorder="1" applyAlignment="1">
      <alignment horizontal="center" vertical="center"/>
      <protection/>
    </xf>
    <xf numFmtId="177" fontId="5" fillId="0" borderId="16" xfId="62" applyNumberFormat="1" applyFont="1" applyFill="1" applyBorder="1" applyAlignment="1">
      <alignment horizontal="right" vertical="center"/>
      <protection/>
    </xf>
    <xf numFmtId="177" fontId="5" fillId="0" borderId="20" xfId="62" applyNumberFormat="1" applyFont="1" applyFill="1" applyBorder="1" applyAlignment="1">
      <alignment horizontal="right" vertical="center"/>
      <protection/>
    </xf>
    <xf numFmtId="0" fontId="20" fillId="0" borderId="20" xfId="62" applyFont="1" applyFill="1" applyBorder="1" applyAlignment="1">
      <alignment horizontal="center" vertical="center"/>
      <protection/>
    </xf>
    <xf numFmtId="177" fontId="20" fillId="0" borderId="20" xfId="62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Alignment="1">
      <alignment vertical="center"/>
    </xf>
    <xf numFmtId="0" fontId="29" fillId="34" borderId="10" xfId="0" applyNumberFormat="1" applyFont="1" applyFill="1" applyBorder="1" applyAlignment="1">
      <alignment horizontal="center" vertical="center"/>
    </xf>
    <xf numFmtId="0" fontId="44" fillId="34" borderId="28" xfId="0" applyFont="1" applyFill="1" applyBorder="1" applyAlignment="1">
      <alignment horizontal="center" vertical="center" shrinkToFit="1"/>
    </xf>
    <xf numFmtId="177" fontId="29" fillId="34" borderId="1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vertical="center"/>
    </xf>
    <xf numFmtId="1" fontId="4" fillId="0" borderId="0" xfId="0" applyNumberFormat="1" applyFont="1" applyFill="1" applyAlignment="1">
      <alignment/>
    </xf>
    <xf numFmtId="177" fontId="37" fillId="36" borderId="10" xfId="0" applyNumberFormat="1" applyFont="1" applyFill="1" applyBorder="1" applyAlignment="1">
      <alignment horizontal="right" vertical="center"/>
    </xf>
    <xf numFmtId="0" fontId="20" fillId="0" borderId="32" xfId="62" applyFont="1" applyFill="1" applyBorder="1" applyAlignment="1">
      <alignment horizontal="right" vertical="center" indent="2"/>
      <protection/>
    </xf>
    <xf numFmtId="177" fontId="20" fillId="0" borderId="32" xfId="62" applyNumberFormat="1" applyFont="1" applyFill="1" applyBorder="1" applyAlignment="1">
      <alignment horizontal="right" vertical="center"/>
      <protection/>
    </xf>
    <xf numFmtId="177" fontId="20" fillId="0" borderId="31" xfId="62" applyNumberFormat="1" applyFont="1" applyFill="1" applyBorder="1" applyAlignment="1">
      <alignment horizontal="right" vertical="center"/>
      <protection/>
    </xf>
    <xf numFmtId="176" fontId="5" fillId="0" borderId="0" xfId="62" applyNumberFormat="1" applyFont="1" applyFill="1" applyAlignment="1">
      <alignment vertical="center"/>
      <protection/>
    </xf>
    <xf numFmtId="0" fontId="5" fillId="0" borderId="16" xfId="62" applyNumberFormat="1" applyFont="1" applyFill="1" applyBorder="1" applyAlignment="1">
      <alignment horizontal="center" vertical="center" wrapText="1" readingOrder="2"/>
      <protection/>
    </xf>
    <xf numFmtId="0" fontId="20" fillId="0" borderId="22" xfId="62" applyFont="1" applyFill="1" applyBorder="1" applyAlignment="1">
      <alignment horizontal="center" vertical="center"/>
      <protection/>
    </xf>
    <xf numFmtId="0" fontId="4" fillId="33" borderId="16" xfId="0" applyNumberFormat="1" applyFont="1" applyFill="1" applyBorder="1" applyAlignment="1">
      <alignment horizontal="center" vertical="center" wrapText="1"/>
    </xf>
    <xf numFmtId="178" fontId="35" fillId="0" borderId="43" xfId="0" applyNumberFormat="1" applyFont="1" applyFill="1" applyBorder="1" applyAlignment="1">
      <alignment horizontal="right" vertical="center"/>
    </xf>
    <xf numFmtId="178" fontId="35" fillId="0" borderId="44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Alignment="1">
      <alignment vertical="center"/>
    </xf>
    <xf numFmtId="178" fontId="20" fillId="0" borderId="16" xfId="0" applyNumberFormat="1" applyFont="1" applyFill="1" applyBorder="1" applyAlignment="1">
      <alignment horizontal="right" vertical="center"/>
    </xf>
    <xf numFmtId="0" fontId="5" fillId="0" borderId="25" xfId="62" applyFont="1" applyFill="1" applyBorder="1" applyAlignment="1">
      <alignment horizontal="right" vertical="center" indent="2" readingOrder="2"/>
      <protection/>
    </xf>
    <xf numFmtId="0" fontId="20" fillId="0" borderId="13" xfId="62" applyFont="1" applyFill="1" applyBorder="1" applyAlignment="1">
      <alignment horizontal="right" vertical="center" indent="2" shrinkToFit="1"/>
      <protection/>
    </xf>
    <xf numFmtId="0" fontId="20" fillId="0" borderId="32" xfId="62" applyFont="1" applyFill="1" applyBorder="1" applyAlignment="1">
      <alignment horizontal="right" vertical="center" indent="2" shrinkToFit="1"/>
      <protection/>
    </xf>
    <xf numFmtId="0" fontId="20" fillId="0" borderId="34" xfId="62" applyFont="1" applyFill="1" applyBorder="1" applyAlignment="1">
      <alignment horizontal="right" vertical="center" indent="2" shrinkToFit="1"/>
      <protection/>
    </xf>
    <xf numFmtId="0" fontId="20" fillId="0" borderId="31" xfId="62" applyFont="1" applyFill="1" applyBorder="1" applyAlignment="1">
      <alignment horizontal="right" vertical="center" indent="2" shrinkToFit="1"/>
      <protection/>
    </xf>
    <xf numFmtId="0" fontId="27" fillId="0" borderId="0" xfId="62" applyFont="1" applyFill="1" applyBorder="1" applyAlignment="1">
      <alignment horizontal="right" vertical="center" indent="2" readingOrder="2"/>
      <protection/>
    </xf>
    <xf numFmtId="0" fontId="5" fillId="0" borderId="16" xfId="62" applyFont="1" applyFill="1" applyBorder="1" applyAlignment="1">
      <alignment horizontal="right" vertical="center" indent="2"/>
      <protection/>
    </xf>
    <xf numFmtId="0" fontId="5" fillId="0" borderId="22" xfId="62" applyFont="1" applyFill="1" applyBorder="1" applyAlignment="1">
      <alignment horizontal="right" vertical="center" indent="2"/>
      <protection/>
    </xf>
    <xf numFmtId="0" fontId="26" fillId="0" borderId="0" xfId="62" applyFont="1" applyFill="1" applyBorder="1" applyAlignment="1">
      <alignment horizontal="right" vertical="center" indent="2"/>
      <protection/>
    </xf>
    <xf numFmtId="0" fontId="27" fillId="0" borderId="0" xfId="62" applyFont="1" applyFill="1" applyBorder="1" applyAlignment="1">
      <alignment horizontal="right" vertical="center" indent="2"/>
      <protection/>
    </xf>
    <xf numFmtId="0" fontId="5" fillId="0" borderId="45" xfId="62" applyFont="1" applyFill="1" applyBorder="1" applyAlignment="1">
      <alignment horizontal="right" vertical="center" indent="2"/>
      <protection/>
    </xf>
    <xf numFmtId="0" fontId="20" fillId="0" borderId="0" xfId="62" applyFont="1" applyFill="1" applyBorder="1" applyAlignment="1">
      <alignment horizontal="right" vertical="center" wrapText="1" indent="2"/>
      <protection/>
    </xf>
    <xf numFmtId="0" fontId="20" fillId="0" borderId="16" xfId="62" applyFont="1" applyFill="1" applyBorder="1" applyAlignment="1">
      <alignment horizontal="right" vertical="center" indent="2"/>
      <protection/>
    </xf>
    <xf numFmtId="0" fontId="20" fillId="0" borderId="22" xfId="62" applyFont="1" applyFill="1" applyBorder="1" applyAlignment="1">
      <alignment horizontal="right" vertical="center" indent="2"/>
      <protection/>
    </xf>
    <xf numFmtId="0" fontId="20" fillId="0" borderId="20" xfId="62" applyFont="1" applyFill="1" applyBorder="1" applyAlignment="1">
      <alignment horizontal="right" vertical="center" indent="2"/>
      <protection/>
    </xf>
    <xf numFmtId="0" fontId="20" fillId="0" borderId="31" xfId="0" applyFont="1" applyFill="1" applyBorder="1" applyAlignment="1">
      <alignment horizontal="right" vertical="center" indent="2" shrinkToFit="1"/>
    </xf>
    <xf numFmtId="0" fontId="20" fillId="0" borderId="32" xfId="0" applyFont="1" applyFill="1" applyBorder="1" applyAlignment="1">
      <alignment horizontal="right" vertical="center" indent="2" shrinkToFit="1"/>
    </xf>
    <xf numFmtId="0" fontId="20" fillId="33" borderId="32" xfId="0" applyFont="1" applyFill="1" applyBorder="1" applyAlignment="1">
      <alignment horizontal="right" vertical="center" indent="2" shrinkToFit="1"/>
    </xf>
    <xf numFmtId="0" fontId="20" fillId="0" borderId="34" xfId="0" applyFont="1" applyFill="1" applyBorder="1" applyAlignment="1">
      <alignment horizontal="right" vertical="center" indent="2" shrinkToFit="1"/>
    </xf>
    <xf numFmtId="195" fontId="4" fillId="0" borderId="0" xfId="0" applyNumberFormat="1" applyFont="1" applyFill="1" applyAlignment="1">
      <alignment horizontal="right"/>
    </xf>
    <xf numFmtId="177" fontId="4" fillId="0" borderId="0" xfId="0" applyNumberFormat="1" applyFont="1" applyFill="1" applyAlignment="1">
      <alignment/>
    </xf>
    <xf numFmtId="0" fontId="20" fillId="33" borderId="20" xfId="62" applyFont="1" applyFill="1" applyBorder="1" applyAlignment="1">
      <alignment horizontal="center" vertical="center"/>
      <protection/>
    </xf>
    <xf numFmtId="0" fontId="19" fillId="0" borderId="0" xfId="62" applyFont="1" applyFill="1" applyAlignment="1">
      <alignment horizontal="center" vertical="center"/>
      <protection/>
    </xf>
    <xf numFmtId="0" fontId="87" fillId="0" borderId="0" xfId="62" applyFont="1" applyFill="1" applyAlignment="1">
      <alignment horizontal="center" vertical="center"/>
      <protection/>
    </xf>
    <xf numFmtId="0" fontId="4" fillId="0" borderId="39" xfId="62" applyFont="1" applyFill="1" applyBorder="1" applyAlignment="1">
      <alignment horizontal="left" vertical="center"/>
      <protection/>
    </xf>
    <xf numFmtId="0" fontId="30" fillId="35" borderId="10" xfId="62" applyFont="1" applyFill="1" applyBorder="1" applyAlignment="1">
      <alignment horizontal="center" vertical="center" readingOrder="2"/>
      <protection/>
    </xf>
    <xf numFmtId="0" fontId="30" fillId="35" borderId="37" xfId="62" applyFont="1" applyFill="1" applyBorder="1" applyAlignment="1">
      <alignment horizontal="center" vertical="center" readingOrder="2"/>
      <protection/>
    </xf>
    <xf numFmtId="0" fontId="30" fillId="35" borderId="36" xfId="62" applyFont="1" applyFill="1" applyBorder="1" applyAlignment="1">
      <alignment horizontal="center"/>
      <protection/>
    </xf>
    <xf numFmtId="0" fontId="30" fillId="35" borderId="28" xfId="62" applyFont="1" applyFill="1" applyBorder="1" applyAlignment="1">
      <alignment horizontal="center"/>
      <protection/>
    </xf>
    <xf numFmtId="0" fontId="30" fillId="35" borderId="36" xfId="62" applyFont="1" applyFill="1" applyBorder="1" applyAlignment="1">
      <alignment horizontal="center" vertical="center" readingOrder="2"/>
      <protection/>
    </xf>
    <xf numFmtId="0" fontId="85" fillId="35" borderId="37" xfId="62" applyFont="1" applyFill="1" applyBorder="1" applyAlignment="1">
      <alignment horizontal="center" vertical="center" readingOrder="2"/>
      <protection/>
    </xf>
    <xf numFmtId="0" fontId="85" fillId="35" borderId="36" xfId="62" applyFont="1" applyFill="1" applyBorder="1" applyAlignment="1">
      <alignment horizontal="center" vertical="center" readingOrder="2"/>
      <protection/>
    </xf>
    <xf numFmtId="0" fontId="36" fillId="0" borderId="0" xfId="62" applyFont="1" applyFill="1" applyAlignment="1">
      <alignment horizontal="center" vertical="center" shrinkToFit="1"/>
      <protection/>
    </xf>
    <xf numFmtId="0" fontId="30" fillId="34" borderId="13" xfId="62" applyFont="1" applyFill="1" applyBorder="1" applyAlignment="1">
      <alignment horizontal="center" vertical="center"/>
      <protection/>
    </xf>
    <xf numFmtId="0" fontId="30" fillId="34" borderId="14" xfId="62" applyFont="1" applyFill="1" applyBorder="1" applyAlignment="1">
      <alignment horizontal="center" vertical="center"/>
      <protection/>
    </xf>
    <xf numFmtId="0" fontId="19" fillId="0" borderId="0" xfId="62" applyFont="1" applyFill="1" applyAlignment="1">
      <alignment horizontal="center"/>
      <protection/>
    </xf>
    <xf numFmtId="0" fontId="4" fillId="0" borderId="39" xfId="62" applyFont="1" applyFill="1" applyBorder="1" applyAlignment="1">
      <alignment horizontal="left" readingOrder="2"/>
      <protection/>
    </xf>
    <xf numFmtId="0" fontId="30" fillId="34" borderId="46" xfId="62" applyFont="1" applyFill="1" applyBorder="1" applyAlignment="1">
      <alignment horizontal="center"/>
      <protection/>
    </xf>
    <xf numFmtId="0" fontId="30" fillId="34" borderId="39" xfId="62" applyFont="1" applyFill="1" applyBorder="1" applyAlignment="1">
      <alignment horizontal="center"/>
      <protection/>
    </xf>
    <xf numFmtId="0" fontId="20" fillId="0" borderId="47" xfId="62" applyFont="1" applyFill="1" applyBorder="1" applyAlignment="1">
      <alignment horizontal="right" vertical="center"/>
      <protection/>
    </xf>
    <xf numFmtId="0" fontId="20" fillId="0" borderId="34" xfId="62" applyFont="1" applyFill="1" applyBorder="1" applyAlignment="1">
      <alignment horizontal="right" vertical="center"/>
      <protection/>
    </xf>
    <xf numFmtId="170" fontId="4" fillId="0" borderId="39" xfId="62" applyNumberFormat="1" applyFont="1" applyFill="1" applyBorder="1" applyAlignment="1">
      <alignment horizontal="left"/>
      <protection/>
    </xf>
    <xf numFmtId="0" fontId="20" fillId="34" borderId="48" xfId="62" applyFont="1" applyFill="1" applyBorder="1" applyAlignment="1">
      <alignment horizontal="center" vertical="center"/>
      <protection/>
    </xf>
    <xf numFmtId="0" fontId="20" fillId="34" borderId="46" xfId="62" applyFont="1" applyFill="1" applyBorder="1" applyAlignment="1">
      <alignment horizontal="center" vertical="center"/>
      <protection/>
    </xf>
    <xf numFmtId="0" fontId="20" fillId="34" borderId="49" xfId="62" applyFont="1" applyFill="1" applyBorder="1" applyAlignment="1">
      <alignment horizontal="center" vertical="center"/>
      <protection/>
    </xf>
    <xf numFmtId="0" fontId="20" fillId="34" borderId="13" xfId="62" applyFont="1" applyFill="1" applyBorder="1" applyAlignment="1">
      <alignment horizontal="center" vertical="center"/>
      <protection/>
    </xf>
    <xf numFmtId="0" fontId="20" fillId="34" borderId="14" xfId="62" applyFont="1" applyFill="1" applyBorder="1" applyAlignment="1">
      <alignment horizontal="center" vertical="center"/>
      <protection/>
    </xf>
    <xf numFmtId="0" fontId="19" fillId="0" borderId="0" xfId="62" applyFont="1" applyFill="1" applyBorder="1" applyAlignment="1">
      <alignment horizontal="center" vertical="center" shrinkToFit="1"/>
      <protection/>
    </xf>
    <xf numFmtId="0" fontId="30" fillId="34" borderId="46" xfId="62" applyFont="1" applyFill="1" applyBorder="1" applyAlignment="1">
      <alignment horizontal="center" vertical="center" wrapText="1"/>
      <protection/>
    </xf>
    <xf numFmtId="0" fontId="30" fillId="34" borderId="39" xfId="62" applyFont="1" applyFill="1" applyBorder="1" applyAlignment="1">
      <alignment horizontal="center" vertical="center" wrapText="1"/>
      <protection/>
    </xf>
    <xf numFmtId="0" fontId="19" fillId="0" borderId="0" xfId="62" applyFont="1" applyFill="1" applyBorder="1" applyAlignment="1">
      <alignment horizontal="center"/>
      <protection/>
    </xf>
    <xf numFmtId="0" fontId="30" fillId="34" borderId="37" xfId="62" applyFont="1" applyFill="1" applyBorder="1" applyAlignment="1">
      <alignment horizontal="center" vertical="center" wrapText="1"/>
      <protection/>
    </xf>
    <xf numFmtId="0" fontId="30" fillId="34" borderId="36" xfId="62" applyFont="1" applyFill="1" applyBorder="1" applyAlignment="1">
      <alignment horizontal="center" vertical="center" wrapText="1"/>
      <protection/>
    </xf>
    <xf numFmtId="0" fontId="30" fillId="34" borderId="28" xfId="62" applyFont="1" applyFill="1" applyBorder="1" applyAlignment="1">
      <alignment horizontal="center" vertical="center" wrapText="1"/>
      <protection/>
    </xf>
    <xf numFmtId="0" fontId="37" fillId="34" borderId="37" xfId="0" applyFont="1" applyFill="1" applyBorder="1" applyAlignment="1">
      <alignment horizontal="center" vertical="center"/>
    </xf>
    <xf numFmtId="0" fontId="37" fillId="34" borderId="28" xfId="0" applyFont="1" applyFill="1" applyBorder="1" applyAlignment="1">
      <alignment horizontal="center" vertical="center"/>
    </xf>
    <xf numFmtId="0" fontId="30" fillId="34" borderId="50" xfId="0" applyFont="1" applyFill="1" applyBorder="1" applyAlignment="1">
      <alignment horizontal="center" vertical="center"/>
    </xf>
    <xf numFmtId="0" fontId="30" fillId="34" borderId="51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2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36" fillId="0" borderId="0" xfId="0" applyFont="1" applyFill="1" applyAlignment="1">
      <alignment horizontal="center" vertical="center"/>
    </xf>
    <xf numFmtId="0" fontId="30" fillId="34" borderId="52" xfId="0" applyFont="1" applyFill="1" applyBorder="1" applyAlignment="1">
      <alignment horizontal="center" vertical="center"/>
    </xf>
    <xf numFmtId="0" fontId="30" fillId="34" borderId="53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 readingOrder="2"/>
    </xf>
    <xf numFmtId="0" fontId="38" fillId="0" borderId="0" xfId="0" applyFont="1" applyFill="1" applyAlignment="1">
      <alignment horizontal="center" vertical="center"/>
    </xf>
    <xf numFmtId="0" fontId="20" fillId="34" borderId="11" xfId="0" applyFont="1" applyFill="1" applyBorder="1" applyAlignment="1">
      <alignment horizontal="center" vertical="center"/>
    </xf>
    <xf numFmtId="0" fontId="20" fillId="34" borderId="1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Currency 2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2 2" xfId="63"/>
    <cellStyle name="Normal 3" xfId="64"/>
    <cellStyle name="Normal 3 2" xfId="65"/>
    <cellStyle name="Normal 4" xfId="66"/>
    <cellStyle name="Normal 4 2" xfId="67"/>
    <cellStyle name="Normal 5" xfId="68"/>
    <cellStyle name="Note" xfId="69"/>
    <cellStyle name="Output" xfId="70"/>
    <cellStyle name="Percent" xfId="71"/>
    <cellStyle name="Percent 2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2724150</xdr:colOff>
      <xdr:row>27</xdr:row>
      <xdr:rowOff>0</xdr:rowOff>
    </xdr:from>
    <xdr:to>
      <xdr:col>3</xdr:col>
      <xdr:colOff>0</xdr:colOff>
      <xdr:row>27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3248025" y="8258175"/>
          <a:ext cx="2362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جدول رقم (10)</a:t>
          </a:r>
        </a:p>
      </xdr:txBody>
    </xdr:sp>
    <xdr:clientData/>
  </xdr:twoCellAnchor>
  <xdr:twoCellAnchor>
    <xdr:from>
      <xdr:col>1</xdr:col>
      <xdr:colOff>2724150</xdr:colOff>
      <xdr:row>35</xdr:row>
      <xdr:rowOff>0</xdr:rowOff>
    </xdr:from>
    <xdr:to>
      <xdr:col>3</xdr:col>
      <xdr:colOff>0</xdr:colOff>
      <xdr:row>35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248025" y="10696575"/>
          <a:ext cx="2362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جدول رقم (13)</a:t>
          </a:r>
        </a:p>
      </xdr:txBody>
    </xdr:sp>
    <xdr:clientData/>
  </xdr:twoCellAnchor>
  <xdr:twoCellAnchor>
    <xdr:from>
      <xdr:col>1</xdr:col>
      <xdr:colOff>2724150</xdr:colOff>
      <xdr:row>35</xdr:row>
      <xdr:rowOff>0</xdr:rowOff>
    </xdr:from>
    <xdr:to>
      <xdr:col>3</xdr:col>
      <xdr:colOff>0</xdr:colOff>
      <xdr:row>35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248025" y="10696575"/>
          <a:ext cx="2362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جدول رقم (13)</a:t>
          </a:r>
        </a:p>
      </xdr:txBody>
    </xdr:sp>
    <xdr:clientData/>
  </xdr:twoCellAnchor>
  <xdr:twoCellAnchor>
    <xdr:from>
      <xdr:col>1</xdr:col>
      <xdr:colOff>2724150</xdr:colOff>
      <xdr:row>27</xdr:row>
      <xdr:rowOff>0</xdr:rowOff>
    </xdr:from>
    <xdr:to>
      <xdr:col>3</xdr:col>
      <xdr:colOff>0</xdr:colOff>
      <xdr:row>27</xdr:row>
      <xdr:rowOff>9525</xdr:rowOff>
    </xdr:to>
    <xdr:sp>
      <xdr:nvSpPr>
        <xdr:cNvPr id="4" name="Rectangle 4"/>
        <xdr:cNvSpPr>
          <a:spLocks/>
        </xdr:cNvSpPr>
      </xdr:nvSpPr>
      <xdr:spPr>
        <a:xfrm>
          <a:off x="3248025" y="8258175"/>
          <a:ext cx="2362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جدول رقم (10)</a:t>
          </a:r>
        </a:p>
      </xdr:txBody>
    </xdr:sp>
    <xdr:clientData/>
  </xdr:twoCellAnchor>
  <xdr:twoCellAnchor>
    <xdr:from>
      <xdr:col>1</xdr:col>
      <xdr:colOff>2724150</xdr:colOff>
      <xdr:row>35</xdr:row>
      <xdr:rowOff>0</xdr:rowOff>
    </xdr:from>
    <xdr:to>
      <xdr:col>3</xdr:col>
      <xdr:colOff>0</xdr:colOff>
      <xdr:row>35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248025" y="10696575"/>
          <a:ext cx="2362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جدول رقم (13)</a:t>
          </a:r>
        </a:p>
      </xdr:txBody>
    </xdr:sp>
    <xdr:clientData/>
  </xdr:twoCellAnchor>
  <xdr:twoCellAnchor>
    <xdr:from>
      <xdr:col>1</xdr:col>
      <xdr:colOff>2724150</xdr:colOff>
      <xdr:row>35</xdr:row>
      <xdr:rowOff>0</xdr:rowOff>
    </xdr:from>
    <xdr:to>
      <xdr:col>3</xdr:col>
      <xdr:colOff>0</xdr:colOff>
      <xdr:row>35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248025" y="10696575"/>
          <a:ext cx="2362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جدول رقم (13)</a:t>
          </a:r>
        </a:p>
      </xdr:txBody>
    </xdr:sp>
    <xdr:clientData/>
  </xdr:twoCellAnchor>
  <xdr:twoCellAnchor>
    <xdr:from>
      <xdr:col>1</xdr:col>
      <xdr:colOff>2724150</xdr:colOff>
      <xdr:row>27</xdr:row>
      <xdr:rowOff>0</xdr:rowOff>
    </xdr:from>
    <xdr:to>
      <xdr:col>3</xdr:col>
      <xdr:colOff>0</xdr:colOff>
      <xdr:row>27</xdr:row>
      <xdr:rowOff>9525</xdr:rowOff>
    </xdr:to>
    <xdr:sp>
      <xdr:nvSpPr>
        <xdr:cNvPr id="7" name="Rectangle 7"/>
        <xdr:cNvSpPr>
          <a:spLocks/>
        </xdr:cNvSpPr>
      </xdr:nvSpPr>
      <xdr:spPr>
        <a:xfrm>
          <a:off x="3248025" y="8258175"/>
          <a:ext cx="2362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جدول رقم (10)</a:t>
          </a:r>
        </a:p>
      </xdr:txBody>
    </xdr:sp>
    <xdr:clientData/>
  </xdr:twoCellAnchor>
  <xdr:twoCellAnchor>
    <xdr:from>
      <xdr:col>1</xdr:col>
      <xdr:colOff>2724150</xdr:colOff>
      <xdr:row>35</xdr:row>
      <xdr:rowOff>0</xdr:rowOff>
    </xdr:from>
    <xdr:to>
      <xdr:col>3</xdr:col>
      <xdr:colOff>0</xdr:colOff>
      <xdr:row>35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248025" y="10696575"/>
          <a:ext cx="2362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جدول رقم (13)</a:t>
          </a:r>
        </a:p>
      </xdr:txBody>
    </xdr:sp>
    <xdr:clientData/>
  </xdr:twoCellAnchor>
  <xdr:twoCellAnchor>
    <xdr:from>
      <xdr:col>1</xdr:col>
      <xdr:colOff>2724150</xdr:colOff>
      <xdr:row>35</xdr:row>
      <xdr:rowOff>0</xdr:rowOff>
    </xdr:from>
    <xdr:to>
      <xdr:col>3</xdr:col>
      <xdr:colOff>0</xdr:colOff>
      <xdr:row>35</xdr:row>
      <xdr:rowOff>0</xdr:rowOff>
    </xdr:to>
    <xdr:sp>
      <xdr:nvSpPr>
        <xdr:cNvPr id="9" name="Rectangle 9"/>
        <xdr:cNvSpPr>
          <a:spLocks/>
        </xdr:cNvSpPr>
      </xdr:nvSpPr>
      <xdr:spPr>
        <a:xfrm>
          <a:off x="3248025" y="10696575"/>
          <a:ext cx="2362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جدول رقم (13)</a:t>
          </a:r>
        </a:p>
      </xdr:txBody>
    </xdr:sp>
    <xdr:clientData/>
  </xdr:twoCellAnchor>
  <xdr:twoCellAnchor>
    <xdr:from>
      <xdr:col>1</xdr:col>
      <xdr:colOff>2724150</xdr:colOff>
      <xdr:row>35</xdr:row>
      <xdr:rowOff>0</xdr:rowOff>
    </xdr:from>
    <xdr:to>
      <xdr:col>3</xdr:col>
      <xdr:colOff>0</xdr:colOff>
      <xdr:row>35</xdr:row>
      <xdr:rowOff>0</xdr:rowOff>
    </xdr:to>
    <xdr:sp>
      <xdr:nvSpPr>
        <xdr:cNvPr id="10" name="Rectangle 11"/>
        <xdr:cNvSpPr>
          <a:spLocks/>
        </xdr:cNvSpPr>
      </xdr:nvSpPr>
      <xdr:spPr>
        <a:xfrm>
          <a:off x="3248025" y="10696575"/>
          <a:ext cx="2362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جدول رقم (13)</a:t>
          </a:r>
        </a:p>
      </xdr:txBody>
    </xdr:sp>
    <xdr:clientData/>
  </xdr:twoCellAnchor>
  <xdr:twoCellAnchor>
    <xdr:from>
      <xdr:col>1</xdr:col>
      <xdr:colOff>2724150</xdr:colOff>
      <xdr:row>35</xdr:row>
      <xdr:rowOff>0</xdr:rowOff>
    </xdr:from>
    <xdr:to>
      <xdr:col>3</xdr:col>
      <xdr:colOff>0</xdr:colOff>
      <xdr:row>35</xdr:row>
      <xdr:rowOff>0</xdr:rowOff>
    </xdr:to>
    <xdr:sp>
      <xdr:nvSpPr>
        <xdr:cNvPr id="11" name="Rectangle 12"/>
        <xdr:cNvSpPr>
          <a:spLocks/>
        </xdr:cNvSpPr>
      </xdr:nvSpPr>
      <xdr:spPr>
        <a:xfrm>
          <a:off x="3248025" y="10696575"/>
          <a:ext cx="2362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جدول رقم (13)</a:t>
          </a:r>
        </a:p>
      </xdr:txBody>
    </xdr:sp>
    <xdr:clientData/>
  </xdr:twoCellAnchor>
  <xdr:twoCellAnchor>
    <xdr:from>
      <xdr:col>0</xdr:col>
      <xdr:colOff>28575</xdr:colOff>
      <xdr:row>4</xdr:row>
      <xdr:rowOff>0</xdr:rowOff>
    </xdr:from>
    <xdr:to>
      <xdr:col>1</xdr:col>
      <xdr:colOff>2381250</xdr:colOff>
      <xdr:row>4</xdr:row>
      <xdr:rowOff>0</xdr:rowOff>
    </xdr:to>
    <xdr:sp>
      <xdr:nvSpPr>
        <xdr:cNvPr id="12" name="Rectangle 13"/>
        <xdr:cNvSpPr>
          <a:spLocks/>
        </xdr:cNvSpPr>
      </xdr:nvSpPr>
      <xdr:spPr>
        <a:xfrm>
          <a:off x="28575" y="1247775"/>
          <a:ext cx="2876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5"/>
  <sheetViews>
    <sheetView showGridLines="0" rightToLeft="1" tabSelected="1" zoomScaleSheetLayoutView="115" zoomScalePageLayoutView="0" workbookViewId="0" topLeftCell="A1">
      <selection activeCell="A1" sqref="A1:E1"/>
    </sheetView>
  </sheetViews>
  <sheetFormatPr defaultColWidth="9.140625" defaultRowHeight="12.75"/>
  <cols>
    <col min="1" max="1" width="7.8515625" style="74" customWidth="1"/>
    <col min="2" max="2" width="56.7109375" style="77" customWidth="1"/>
    <col min="3" max="3" width="19.57421875" style="77" bestFit="1" customWidth="1"/>
    <col min="4" max="4" width="14.00390625" style="74" customWidth="1"/>
    <col min="5" max="5" width="14.8515625" style="74" customWidth="1"/>
    <col min="6" max="16384" width="9.140625" style="74" customWidth="1"/>
  </cols>
  <sheetData>
    <row r="1" spans="1:5" s="30" customFormat="1" ht="27.75">
      <c r="A1" s="260" t="s">
        <v>120</v>
      </c>
      <c r="B1" s="260"/>
      <c r="C1" s="260"/>
      <c r="D1" s="260"/>
      <c r="E1" s="260"/>
    </row>
    <row r="2" spans="1:5" s="30" customFormat="1" ht="26.25" customHeight="1">
      <c r="A2" s="261" t="s">
        <v>339</v>
      </c>
      <c r="B2" s="261"/>
      <c r="C2" s="261"/>
      <c r="D2" s="261"/>
      <c r="E2" s="261"/>
    </row>
    <row r="3" spans="1:5" s="30" customFormat="1" ht="20.25" customHeight="1" thickBot="1">
      <c r="A3" s="262" t="s">
        <v>241</v>
      </c>
      <c r="B3" s="262"/>
      <c r="C3" s="262"/>
      <c r="D3" s="262"/>
      <c r="E3" s="262"/>
    </row>
    <row r="4" spans="1:5" s="30" customFormat="1" ht="24" customHeight="1" thickBot="1">
      <c r="A4" s="263" t="s">
        <v>121</v>
      </c>
      <c r="B4" s="264"/>
      <c r="C4" s="31"/>
      <c r="D4" s="265" t="s">
        <v>122</v>
      </c>
      <c r="E4" s="266"/>
    </row>
    <row r="5" spans="1:5" s="30" customFormat="1" ht="24" customHeight="1">
      <c r="A5" s="210" t="s">
        <v>123</v>
      </c>
      <c r="B5" s="211" t="s">
        <v>337</v>
      </c>
      <c r="C5" s="32"/>
      <c r="D5" s="33"/>
      <c r="E5" s="33"/>
    </row>
    <row r="6" spans="1:5" s="30" customFormat="1" ht="24" customHeight="1">
      <c r="A6" s="34"/>
      <c r="B6" s="35" t="s">
        <v>124</v>
      </c>
      <c r="C6" s="36"/>
      <c r="D6" s="37">
        <v>5465</v>
      </c>
      <c r="E6" s="37"/>
    </row>
    <row r="7" spans="1:5" s="30" customFormat="1" ht="24" customHeight="1">
      <c r="A7" s="34"/>
      <c r="B7" s="35" t="s">
        <v>125</v>
      </c>
      <c r="C7" s="38"/>
      <c r="D7" s="39">
        <v>1980</v>
      </c>
      <c r="E7" s="39"/>
    </row>
    <row r="8" spans="1:5" s="30" customFormat="1" ht="24" customHeight="1">
      <c r="A8" s="34"/>
      <c r="B8" s="35" t="s">
        <v>238</v>
      </c>
      <c r="C8" s="40" t="s">
        <v>126</v>
      </c>
      <c r="D8" s="39">
        <v>2350</v>
      </c>
      <c r="E8" s="39"/>
    </row>
    <row r="9" spans="1:5" s="30" customFormat="1" ht="24" customHeight="1">
      <c r="A9" s="34"/>
      <c r="B9" s="35" t="s">
        <v>127</v>
      </c>
      <c r="C9" s="40" t="s">
        <v>227</v>
      </c>
      <c r="D9" s="39">
        <v>165</v>
      </c>
      <c r="E9" s="39"/>
    </row>
    <row r="10" spans="1:5" s="30" customFormat="1" ht="24" customHeight="1" thickBot="1">
      <c r="A10" s="41"/>
      <c r="B10" s="35" t="s">
        <v>128</v>
      </c>
      <c r="C10" s="40" t="s">
        <v>227</v>
      </c>
      <c r="D10" s="42">
        <v>140</v>
      </c>
      <c r="E10" s="42"/>
    </row>
    <row r="11" spans="1:5" s="30" customFormat="1" ht="24" customHeight="1" thickBot="1">
      <c r="A11" s="264" t="s">
        <v>354</v>
      </c>
      <c r="B11" s="267"/>
      <c r="C11" s="43"/>
      <c r="D11" s="44"/>
      <c r="E11" s="44">
        <f>SUM(D6:D10)</f>
        <v>10100</v>
      </c>
    </row>
    <row r="12" spans="1:5" s="30" customFormat="1" ht="24" customHeight="1">
      <c r="A12" s="208" t="s">
        <v>129</v>
      </c>
      <c r="B12" s="209" t="s">
        <v>336</v>
      </c>
      <c r="C12" s="45"/>
      <c r="D12" s="46"/>
      <c r="E12" s="46"/>
    </row>
    <row r="13" spans="1:5" s="30" customFormat="1" ht="24" customHeight="1">
      <c r="A13" s="34"/>
      <c r="B13" s="47" t="s">
        <v>243</v>
      </c>
      <c r="C13" s="48"/>
      <c r="D13" s="49"/>
      <c r="E13" s="49"/>
    </row>
    <row r="14" spans="1:5" s="30" customFormat="1" ht="24" customHeight="1">
      <c r="A14" s="34"/>
      <c r="B14" s="35" t="s">
        <v>304</v>
      </c>
      <c r="C14" s="38"/>
      <c r="D14" s="39">
        <v>3450</v>
      </c>
      <c r="E14" s="39"/>
    </row>
    <row r="15" spans="1:5" s="30" customFormat="1" ht="24" customHeight="1">
      <c r="A15" s="34"/>
      <c r="B15" s="35" t="s">
        <v>130</v>
      </c>
      <c r="C15" s="40" t="s">
        <v>34</v>
      </c>
      <c r="D15" s="39">
        <v>4490</v>
      </c>
      <c r="E15" s="39"/>
    </row>
    <row r="16" spans="1:5" s="30" customFormat="1" ht="24" customHeight="1">
      <c r="A16" s="34"/>
      <c r="B16" s="35" t="s">
        <v>131</v>
      </c>
      <c r="C16" s="38"/>
      <c r="D16" s="39">
        <v>360</v>
      </c>
      <c r="E16" s="39"/>
    </row>
    <row r="17" spans="1:5" s="30" customFormat="1" ht="24" customHeight="1">
      <c r="A17" s="34"/>
      <c r="B17" s="35" t="s">
        <v>132</v>
      </c>
      <c r="C17" s="38"/>
      <c r="D17" s="39">
        <v>190</v>
      </c>
      <c r="E17" s="39"/>
    </row>
    <row r="18" spans="1:5" s="30" customFormat="1" ht="24" customHeight="1">
      <c r="A18" s="41"/>
      <c r="B18" s="50" t="s">
        <v>352</v>
      </c>
      <c r="C18" s="38"/>
      <c r="D18" s="42">
        <v>380</v>
      </c>
      <c r="E18" s="42"/>
    </row>
    <row r="19" spans="1:5" s="30" customFormat="1" ht="24" customHeight="1" thickBot="1">
      <c r="A19" s="41"/>
      <c r="B19" s="50" t="s">
        <v>343</v>
      </c>
      <c r="C19" s="38"/>
      <c r="D19" s="42">
        <v>630</v>
      </c>
      <c r="E19" s="42"/>
    </row>
    <row r="20" spans="1:5" s="30" customFormat="1" ht="24" customHeight="1" thickBot="1">
      <c r="A20" s="264" t="s">
        <v>353</v>
      </c>
      <c r="B20" s="267"/>
      <c r="C20" s="43"/>
      <c r="D20" s="44"/>
      <c r="E20" s="44">
        <f>SUM(D14:D19)</f>
        <v>9500</v>
      </c>
    </row>
    <row r="21" spans="1:5" s="30" customFormat="1" ht="24" customHeight="1">
      <c r="A21" s="51"/>
      <c r="B21" s="52" t="s">
        <v>296</v>
      </c>
      <c r="C21" s="45"/>
      <c r="D21" s="46"/>
      <c r="E21" s="46"/>
    </row>
    <row r="22" spans="1:5" s="30" customFormat="1" ht="24" customHeight="1">
      <c r="A22" s="34"/>
      <c r="B22" s="35" t="s">
        <v>344</v>
      </c>
      <c r="C22" s="38"/>
      <c r="D22" s="39">
        <v>1200</v>
      </c>
      <c r="E22" s="39"/>
    </row>
    <row r="23" spans="1:5" s="30" customFormat="1" ht="24" customHeight="1">
      <c r="A23" s="34"/>
      <c r="B23" s="35" t="s">
        <v>366</v>
      </c>
      <c r="C23" s="38"/>
      <c r="D23" s="39">
        <v>125</v>
      </c>
      <c r="E23" s="39"/>
    </row>
    <row r="24" spans="1:5" s="30" customFormat="1" ht="24" customHeight="1">
      <c r="A24" s="34"/>
      <c r="B24" s="35" t="s">
        <v>345</v>
      </c>
      <c r="C24" s="38"/>
      <c r="D24" s="39">
        <v>800</v>
      </c>
      <c r="E24" s="39"/>
    </row>
    <row r="25" spans="1:5" s="30" customFormat="1" ht="24" customHeight="1" thickBot="1">
      <c r="A25" s="41"/>
      <c r="B25" s="50" t="s">
        <v>365</v>
      </c>
      <c r="C25" s="38"/>
      <c r="D25" s="42">
        <v>500</v>
      </c>
      <c r="E25" s="42"/>
    </row>
    <row r="26" spans="1:5" s="30" customFormat="1" ht="24" customHeight="1" thickBot="1">
      <c r="A26" s="264" t="s">
        <v>133</v>
      </c>
      <c r="B26" s="267"/>
      <c r="C26" s="43"/>
      <c r="D26" s="44"/>
      <c r="E26" s="44">
        <f>SUM(D22:D25)</f>
        <v>2625</v>
      </c>
    </row>
    <row r="27" spans="1:5" s="30" customFormat="1" ht="24" customHeight="1">
      <c r="A27" s="51"/>
      <c r="B27" s="52" t="s">
        <v>242</v>
      </c>
      <c r="C27" s="45"/>
      <c r="D27" s="46"/>
      <c r="E27" s="46"/>
    </row>
    <row r="28" spans="1:5" s="30" customFormat="1" ht="24" customHeight="1">
      <c r="A28" s="34"/>
      <c r="B28" s="35" t="s">
        <v>367</v>
      </c>
      <c r="C28" s="38"/>
      <c r="D28" s="39">
        <v>30</v>
      </c>
      <c r="E28" s="49"/>
    </row>
    <row r="29" spans="1:5" s="30" customFormat="1" ht="24" customHeight="1">
      <c r="A29" s="41"/>
      <c r="B29" s="50" t="s">
        <v>364</v>
      </c>
      <c r="C29" s="38"/>
      <c r="D29" s="42">
        <v>485</v>
      </c>
      <c r="E29" s="53"/>
    </row>
    <row r="30" spans="1:5" s="30" customFormat="1" ht="24" customHeight="1">
      <c r="A30" s="41"/>
      <c r="B30" s="50" t="s">
        <v>346</v>
      </c>
      <c r="C30" s="38"/>
      <c r="D30" s="42">
        <v>190</v>
      </c>
      <c r="E30" s="53"/>
    </row>
    <row r="31" spans="1:5" s="30" customFormat="1" ht="24" customHeight="1">
      <c r="A31" s="41"/>
      <c r="B31" s="50" t="s">
        <v>347</v>
      </c>
      <c r="C31" s="38"/>
      <c r="D31" s="42">
        <v>30</v>
      </c>
      <c r="E31" s="53"/>
    </row>
    <row r="32" spans="1:5" s="30" customFormat="1" ht="24" customHeight="1" thickBot="1">
      <c r="A32" s="41"/>
      <c r="B32" s="50" t="s">
        <v>348</v>
      </c>
      <c r="C32" s="38"/>
      <c r="D32" s="42">
        <v>40</v>
      </c>
      <c r="E32" s="53"/>
    </row>
    <row r="33" spans="1:5" s="30" customFormat="1" ht="24" customHeight="1" thickBot="1">
      <c r="A33" s="264" t="s">
        <v>134</v>
      </c>
      <c r="B33" s="267"/>
      <c r="C33" s="43"/>
      <c r="D33" s="54"/>
      <c r="E33" s="44">
        <f>SUM(D28:D32)</f>
        <v>775</v>
      </c>
    </row>
    <row r="34" spans="1:5" s="30" customFormat="1" ht="24" customHeight="1" thickBot="1">
      <c r="A34" s="264" t="s">
        <v>312</v>
      </c>
      <c r="B34" s="267"/>
      <c r="C34" s="43"/>
      <c r="D34" s="54"/>
      <c r="E34" s="44">
        <f>SUM(E20+E26+E33)</f>
        <v>12900</v>
      </c>
    </row>
    <row r="35" spans="1:5" s="58" customFormat="1" ht="24" customHeight="1" thickBot="1">
      <c r="A35" s="268" t="s">
        <v>338</v>
      </c>
      <c r="B35" s="269"/>
      <c r="C35" s="55"/>
      <c r="D35" s="56"/>
      <c r="E35" s="57">
        <f>SUM(E11-E34)</f>
        <v>-2800</v>
      </c>
    </row>
    <row r="36" spans="1:5" s="58" customFormat="1" ht="24" customHeight="1">
      <c r="A36" s="208" t="s">
        <v>335</v>
      </c>
      <c r="B36" s="209" t="s">
        <v>297</v>
      </c>
      <c r="C36" s="45"/>
      <c r="D36" s="59"/>
      <c r="E36" s="59"/>
    </row>
    <row r="37" spans="1:5" s="58" customFormat="1" ht="24" customHeight="1">
      <c r="A37" s="60"/>
      <c r="B37" s="35" t="s">
        <v>349</v>
      </c>
      <c r="C37" s="61"/>
      <c r="D37" s="62"/>
      <c r="E37" s="63">
        <f>SUM(D38+D39)</f>
        <v>2000</v>
      </c>
    </row>
    <row r="38" spans="1:5" s="58" customFormat="1" ht="24" customHeight="1">
      <c r="A38" s="60"/>
      <c r="B38" s="238" t="s">
        <v>135</v>
      </c>
      <c r="C38" s="61"/>
      <c r="D38" s="64">
        <v>2172</v>
      </c>
      <c r="E38" s="65"/>
    </row>
    <row r="39" spans="1:5" s="58" customFormat="1" ht="24" customHeight="1">
      <c r="A39" s="60"/>
      <c r="B39" s="238" t="s">
        <v>136</v>
      </c>
      <c r="C39" s="66"/>
      <c r="D39" s="67">
        <v>-172</v>
      </c>
      <c r="E39" s="65"/>
    </row>
    <row r="40" spans="1:5" s="58" customFormat="1" ht="24" customHeight="1">
      <c r="A40" s="60"/>
      <c r="B40" s="35" t="s">
        <v>350</v>
      </c>
      <c r="C40" s="68"/>
      <c r="D40" s="62"/>
      <c r="E40" s="69">
        <f>SUM(D41+D42)</f>
        <v>400</v>
      </c>
    </row>
    <row r="41" spans="1:5" s="58" customFormat="1" ht="24" customHeight="1">
      <c r="A41" s="60"/>
      <c r="B41" s="238" t="s">
        <v>135</v>
      </c>
      <c r="C41" s="70"/>
      <c r="D41" s="64">
        <v>600</v>
      </c>
      <c r="E41" s="65"/>
    </row>
    <row r="42" spans="1:5" s="58" customFormat="1" ht="24" customHeight="1">
      <c r="A42" s="60"/>
      <c r="B42" s="238" t="s">
        <v>136</v>
      </c>
      <c r="C42" s="70"/>
      <c r="D42" s="67">
        <v>-200</v>
      </c>
      <c r="E42" s="65"/>
    </row>
    <row r="43" spans="1:5" s="58" customFormat="1" ht="24" customHeight="1" thickBot="1">
      <c r="A43" s="71"/>
      <c r="B43" s="50" t="s">
        <v>351</v>
      </c>
      <c r="C43" s="72"/>
      <c r="D43" s="73"/>
      <c r="E43" s="69">
        <v>400</v>
      </c>
    </row>
    <row r="44" spans="1:5" s="30" customFormat="1" ht="24" customHeight="1" thickBot="1">
      <c r="A44" s="264" t="s">
        <v>137</v>
      </c>
      <c r="B44" s="267"/>
      <c r="C44" s="43"/>
      <c r="D44" s="54"/>
      <c r="E44" s="44">
        <f>SUM(E37:E43)</f>
        <v>2800</v>
      </c>
    </row>
    <row r="45" spans="2:3" ht="27.75">
      <c r="B45" s="75"/>
      <c r="C45" s="75"/>
    </row>
    <row r="46" spans="2:5" ht="27.75">
      <c r="B46" s="75"/>
      <c r="C46" s="75"/>
      <c r="E46" s="76"/>
    </row>
    <row r="47" spans="2:3" ht="27.75">
      <c r="B47" s="75"/>
      <c r="C47" s="75"/>
    </row>
    <row r="48" spans="2:3" ht="27.75">
      <c r="B48" s="75"/>
      <c r="C48" s="75"/>
    </row>
    <row r="49" spans="2:3" ht="27.75">
      <c r="B49" s="75"/>
      <c r="C49" s="75"/>
    </row>
    <row r="50" spans="2:3" ht="27.75">
      <c r="B50" s="75"/>
      <c r="C50" s="75"/>
    </row>
    <row r="51" spans="2:3" ht="27.75">
      <c r="B51" s="75"/>
      <c r="C51" s="75"/>
    </row>
    <row r="52" spans="2:3" ht="27.75">
      <c r="B52" s="75"/>
      <c r="C52" s="75"/>
    </row>
    <row r="53" spans="2:3" ht="27.75">
      <c r="B53" s="75"/>
      <c r="C53" s="75"/>
    </row>
    <row r="54" spans="2:3" ht="27.75">
      <c r="B54" s="75"/>
      <c r="C54" s="75"/>
    </row>
    <row r="55" spans="2:3" ht="27.75">
      <c r="B55" s="75"/>
      <c r="C55" s="75"/>
    </row>
    <row r="56" spans="2:3" ht="27.75">
      <c r="B56" s="75"/>
      <c r="C56" s="75"/>
    </row>
    <row r="57" spans="2:3" ht="27.75">
      <c r="B57" s="75"/>
      <c r="C57" s="75"/>
    </row>
    <row r="58" spans="2:3" ht="27.75">
      <c r="B58" s="75"/>
      <c r="C58" s="75"/>
    </row>
    <row r="59" spans="2:3" ht="27.75">
      <c r="B59" s="75"/>
      <c r="C59" s="75"/>
    </row>
    <row r="60" spans="2:3" ht="27.75">
      <c r="B60" s="75"/>
      <c r="C60" s="75"/>
    </row>
    <row r="61" spans="2:3" ht="27.75">
      <c r="B61" s="75"/>
      <c r="C61" s="75"/>
    </row>
    <row r="62" spans="2:3" ht="27.75">
      <c r="B62" s="75"/>
      <c r="C62" s="75"/>
    </row>
    <row r="63" spans="2:3" ht="27.75">
      <c r="B63" s="75"/>
      <c r="C63" s="75"/>
    </row>
    <row r="64" spans="2:3" ht="27.75">
      <c r="B64" s="75"/>
      <c r="C64" s="75"/>
    </row>
    <row r="65" spans="2:3" ht="27.75">
      <c r="B65" s="75"/>
      <c r="C65" s="75"/>
    </row>
    <row r="66" spans="2:3" ht="27.75">
      <c r="B66" s="75"/>
      <c r="C66" s="75"/>
    </row>
    <row r="67" spans="2:3" ht="27.75">
      <c r="B67" s="75"/>
      <c r="C67" s="75"/>
    </row>
    <row r="68" spans="2:3" ht="27.75">
      <c r="B68" s="75"/>
      <c r="C68" s="75"/>
    </row>
    <row r="69" spans="2:3" ht="27.75">
      <c r="B69" s="75"/>
      <c r="C69" s="75"/>
    </row>
    <row r="70" spans="2:3" ht="27.75">
      <c r="B70" s="75"/>
      <c r="C70" s="75"/>
    </row>
    <row r="71" spans="2:3" ht="27.75">
      <c r="B71" s="75"/>
      <c r="C71" s="75"/>
    </row>
    <row r="72" spans="2:3" ht="27.75">
      <c r="B72" s="75"/>
      <c r="C72" s="75"/>
    </row>
    <row r="73" spans="2:3" ht="27.75">
      <c r="B73" s="75"/>
      <c r="C73" s="75"/>
    </row>
    <row r="74" spans="2:3" ht="27.75">
      <c r="B74" s="75"/>
      <c r="C74" s="75"/>
    </row>
    <row r="75" spans="2:3" ht="27.75">
      <c r="B75" s="75"/>
      <c r="C75" s="75"/>
    </row>
  </sheetData>
  <sheetProtection/>
  <mergeCells count="12">
    <mergeCell ref="A20:B20"/>
    <mergeCell ref="A26:B26"/>
    <mergeCell ref="A33:B33"/>
    <mergeCell ref="A34:B34"/>
    <mergeCell ref="A35:B35"/>
    <mergeCell ref="A44:B44"/>
    <mergeCell ref="A1:E1"/>
    <mergeCell ref="A2:E2"/>
    <mergeCell ref="A3:E3"/>
    <mergeCell ref="A4:B4"/>
    <mergeCell ref="D4:E4"/>
    <mergeCell ref="A11:B11"/>
  </mergeCells>
  <printOptions horizontalCentered="1"/>
  <pageMargins left="0.3937007874015748" right="0.3937007874015748" top="0.3937007874015748" bottom="0.3937007874015748" header="0.7874015748031497" footer="0"/>
  <pageSetup fitToHeight="1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rightToLeft="1" zoomScaleSheetLayoutView="100" workbookViewId="0" topLeftCell="A1">
      <selection activeCell="A1" sqref="A1:C1"/>
    </sheetView>
  </sheetViews>
  <sheetFormatPr defaultColWidth="9.140625" defaultRowHeight="12.75" customHeight="1"/>
  <cols>
    <col min="1" max="1" width="14.8515625" style="95" bestFit="1" customWidth="1"/>
    <col min="2" max="2" width="70.140625" style="96" bestFit="1" customWidth="1"/>
    <col min="3" max="3" width="24.8515625" style="96" bestFit="1" customWidth="1"/>
    <col min="4" max="4" width="14.8515625" style="96" bestFit="1" customWidth="1"/>
    <col min="5" max="16384" width="9.140625" style="96" customWidth="1"/>
  </cols>
  <sheetData>
    <row r="1" spans="1:3" s="30" customFormat="1" ht="22.5" customHeight="1">
      <c r="A1" s="260" t="s">
        <v>126</v>
      </c>
      <c r="B1" s="260"/>
      <c r="C1" s="260"/>
    </row>
    <row r="2" spans="1:3" s="30" customFormat="1" ht="24.75">
      <c r="A2" s="270" t="s">
        <v>138</v>
      </c>
      <c r="B2" s="270"/>
      <c r="C2" s="270"/>
    </row>
    <row r="3" spans="1:3" s="30" customFormat="1" ht="24.75">
      <c r="A3" s="270" t="s">
        <v>359</v>
      </c>
      <c r="B3" s="270"/>
      <c r="C3" s="270"/>
    </row>
    <row r="4" spans="1:3" s="30" customFormat="1" ht="25.5" thickBot="1">
      <c r="A4" s="78"/>
      <c r="B4" s="262" t="s">
        <v>239</v>
      </c>
      <c r="C4" s="262"/>
    </row>
    <row r="5" spans="1:3" s="81" customFormat="1" ht="27.75">
      <c r="A5" s="79" t="s">
        <v>0</v>
      </c>
      <c r="B5" s="271" t="s">
        <v>1</v>
      </c>
      <c r="C5" s="80" t="s">
        <v>139</v>
      </c>
    </row>
    <row r="6" spans="1:3" s="84" customFormat="1" ht="28.5" thickBot="1">
      <c r="A6" s="82" t="s">
        <v>2</v>
      </c>
      <c r="B6" s="272"/>
      <c r="C6" s="83" t="s">
        <v>140</v>
      </c>
    </row>
    <row r="7" spans="1:3" s="84" customFormat="1" ht="27.75">
      <c r="A7" s="85">
        <v>10100</v>
      </c>
      <c r="B7" s="239" t="s">
        <v>141</v>
      </c>
      <c r="C7" s="64">
        <v>14000</v>
      </c>
    </row>
    <row r="8" spans="1:3" s="84" customFormat="1" ht="27.75">
      <c r="A8" s="86">
        <v>15300</v>
      </c>
      <c r="B8" s="240" t="s">
        <v>93</v>
      </c>
      <c r="C8" s="87">
        <v>3</v>
      </c>
    </row>
    <row r="9" spans="1:3" s="84" customFormat="1" ht="27.75">
      <c r="A9" s="86">
        <v>10200</v>
      </c>
      <c r="B9" s="240" t="s">
        <v>142</v>
      </c>
      <c r="C9" s="87">
        <v>5</v>
      </c>
    </row>
    <row r="10" spans="1:3" s="84" customFormat="1" ht="27.75">
      <c r="A10" s="86">
        <v>10400</v>
      </c>
      <c r="B10" s="240" t="s">
        <v>143</v>
      </c>
      <c r="C10" s="87">
        <v>635</v>
      </c>
    </row>
    <row r="11" spans="1:3" s="84" customFormat="1" ht="27.75">
      <c r="A11" s="86">
        <v>10500</v>
      </c>
      <c r="B11" s="240" t="s">
        <v>144</v>
      </c>
      <c r="C11" s="87">
        <v>625255</v>
      </c>
    </row>
    <row r="12" spans="1:3" s="84" customFormat="1" ht="27.75">
      <c r="A12" s="86">
        <v>10600</v>
      </c>
      <c r="B12" s="240" t="s">
        <v>145</v>
      </c>
      <c r="C12" s="87">
        <v>6900</v>
      </c>
    </row>
    <row r="13" spans="1:3" s="84" customFormat="1" ht="27.75">
      <c r="A13" s="86">
        <v>10700</v>
      </c>
      <c r="B13" s="240" t="s">
        <v>146</v>
      </c>
      <c r="C13" s="87">
        <v>200</v>
      </c>
    </row>
    <row r="14" spans="1:3" s="84" customFormat="1" ht="27.75">
      <c r="A14" s="86">
        <v>10800</v>
      </c>
      <c r="B14" s="240" t="s">
        <v>300</v>
      </c>
      <c r="C14" s="87">
        <v>650</v>
      </c>
    </row>
    <row r="15" spans="1:3" s="84" customFormat="1" ht="27.75">
      <c r="A15" s="86">
        <v>10900</v>
      </c>
      <c r="B15" s="240" t="s">
        <v>3</v>
      </c>
      <c r="C15" s="87">
        <v>22000</v>
      </c>
    </row>
    <row r="16" spans="1:3" s="84" customFormat="1" ht="27.75">
      <c r="A16" s="86">
        <v>11000</v>
      </c>
      <c r="B16" s="240" t="s">
        <v>147</v>
      </c>
      <c r="C16" s="87">
        <v>11025</v>
      </c>
    </row>
    <row r="17" spans="1:3" s="84" customFormat="1" ht="27.75">
      <c r="A17" s="86">
        <v>11100</v>
      </c>
      <c r="B17" s="240" t="s">
        <v>99</v>
      </c>
      <c r="C17" s="87">
        <v>8000</v>
      </c>
    </row>
    <row r="18" spans="1:3" s="84" customFormat="1" ht="27.75">
      <c r="A18" s="86">
        <v>11200</v>
      </c>
      <c r="B18" s="240" t="s">
        <v>148</v>
      </c>
      <c r="C18" s="87">
        <v>2430</v>
      </c>
    </row>
    <row r="19" spans="1:3" s="84" customFormat="1" ht="27.75">
      <c r="A19" s="86">
        <v>11300</v>
      </c>
      <c r="B19" s="240" t="s">
        <v>149</v>
      </c>
      <c r="C19" s="87">
        <v>30150</v>
      </c>
    </row>
    <row r="20" spans="1:6" s="84" customFormat="1" ht="27.75">
      <c r="A20" s="86">
        <v>11400</v>
      </c>
      <c r="B20" s="240" t="s">
        <v>150</v>
      </c>
      <c r="C20" s="87">
        <v>2000</v>
      </c>
      <c r="F20" s="207"/>
    </row>
    <row r="21" spans="1:3" s="84" customFormat="1" ht="27.75">
      <c r="A21" s="86">
        <v>11500</v>
      </c>
      <c r="B21" s="240" t="s">
        <v>151</v>
      </c>
      <c r="C21" s="87">
        <v>1115</v>
      </c>
    </row>
    <row r="22" spans="1:3" s="84" customFormat="1" ht="27.75">
      <c r="A22" s="86">
        <v>11600</v>
      </c>
      <c r="B22" s="240" t="s">
        <v>152</v>
      </c>
      <c r="C22" s="87">
        <v>700</v>
      </c>
    </row>
    <row r="23" spans="1:3" s="84" customFormat="1" ht="27.75">
      <c r="A23" s="86">
        <v>11700</v>
      </c>
      <c r="B23" s="240" t="s">
        <v>153</v>
      </c>
      <c r="C23" s="87">
        <v>22100</v>
      </c>
    </row>
    <row r="24" spans="1:3" s="84" customFormat="1" ht="27.75">
      <c r="A24" s="86">
        <v>11900</v>
      </c>
      <c r="B24" s="240" t="s">
        <v>154</v>
      </c>
      <c r="C24" s="87">
        <v>72000</v>
      </c>
    </row>
    <row r="25" spans="1:3" s="84" customFormat="1" ht="27.75">
      <c r="A25" s="86">
        <v>12100</v>
      </c>
      <c r="B25" s="240" t="s">
        <v>4</v>
      </c>
      <c r="C25" s="87">
        <v>25400</v>
      </c>
    </row>
    <row r="26" spans="1:3" s="84" customFormat="1" ht="27.75">
      <c r="A26" s="86">
        <v>12200</v>
      </c>
      <c r="B26" s="240" t="s">
        <v>5</v>
      </c>
      <c r="C26" s="87">
        <v>2</v>
      </c>
    </row>
    <row r="27" spans="1:3" s="84" customFormat="1" ht="28.5" thickBot="1">
      <c r="A27" s="88">
        <v>12300</v>
      </c>
      <c r="B27" s="241" t="s">
        <v>155</v>
      </c>
      <c r="C27" s="89">
        <v>22000</v>
      </c>
    </row>
    <row r="28" spans="1:3" s="84" customFormat="1" ht="27.75">
      <c r="A28" s="90">
        <v>12400</v>
      </c>
      <c r="B28" s="242" t="s">
        <v>115</v>
      </c>
      <c r="C28" s="91">
        <v>7</v>
      </c>
    </row>
    <row r="29" spans="1:3" s="84" customFormat="1" ht="27.75">
      <c r="A29" s="86">
        <v>12700</v>
      </c>
      <c r="B29" s="240" t="s">
        <v>156</v>
      </c>
      <c r="C29" s="87">
        <v>800</v>
      </c>
    </row>
    <row r="30" spans="1:3" s="84" customFormat="1" ht="27.75">
      <c r="A30" s="86">
        <v>13000</v>
      </c>
      <c r="B30" s="240" t="s">
        <v>157</v>
      </c>
      <c r="C30" s="87">
        <v>6</v>
      </c>
    </row>
    <row r="31" spans="1:3" s="84" customFormat="1" ht="27.75">
      <c r="A31" s="86">
        <v>13100</v>
      </c>
      <c r="B31" s="240" t="s">
        <v>6</v>
      </c>
      <c r="C31" s="87">
        <v>7</v>
      </c>
    </row>
    <row r="32" spans="1:3" s="84" customFormat="1" ht="27.75">
      <c r="A32" s="86">
        <v>13700</v>
      </c>
      <c r="B32" s="240" t="s">
        <v>333</v>
      </c>
      <c r="C32" s="87">
        <v>6700</v>
      </c>
    </row>
    <row r="33" spans="1:3" s="84" customFormat="1" ht="27.75">
      <c r="A33" s="86">
        <v>14000</v>
      </c>
      <c r="B33" s="240" t="s">
        <v>98</v>
      </c>
      <c r="C33" s="87">
        <v>50</v>
      </c>
    </row>
    <row r="34" spans="1:3" s="84" customFormat="1" ht="27.75">
      <c r="A34" s="86">
        <v>14200</v>
      </c>
      <c r="B34" s="240" t="s">
        <v>158</v>
      </c>
      <c r="C34" s="87">
        <v>165466</v>
      </c>
    </row>
    <row r="35" spans="1:3" s="84" customFormat="1" ht="27.75">
      <c r="A35" s="86">
        <v>15000</v>
      </c>
      <c r="B35" s="240" t="s">
        <v>7</v>
      </c>
      <c r="C35" s="87">
        <v>600</v>
      </c>
    </row>
    <row r="36" spans="1:3" s="84" customFormat="1" ht="27.75">
      <c r="A36" s="86">
        <v>15200</v>
      </c>
      <c r="B36" s="240" t="s">
        <v>159</v>
      </c>
      <c r="C36" s="87">
        <v>100</v>
      </c>
    </row>
    <row r="37" spans="1:3" s="84" customFormat="1" ht="27.75">
      <c r="A37" s="86">
        <v>15500</v>
      </c>
      <c r="B37" s="240" t="s">
        <v>160</v>
      </c>
      <c r="C37" s="87">
        <v>1000</v>
      </c>
    </row>
    <row r="38" spans="1:3" s="84" customFormat="1" ht="27.75">
      <c r="A38" s="86">
        <v>15700</v>
      </c>
      <c r="B38" s="240" t="s">
        <v>161</v>
      </c>
      <c r="C38" s="87">
        <v>40</v>
      </c>
    </row>
    <row r="39" spans="1:3" s="84" customFormat="1" ht="27.75">
      <c r="A39" s="86">
        <v>15900</v>
      </c>
      <c r="B39" s="240" t="s">
        <v>298</v>
      </c>
      <c r="C39" s="87">
        <v>400</v>
      </c>
    </row>
    <row r="40" spans="1:3" s="84" customFormat="1" ht="27.75">
      <c r="A40" s="86">
        <v>16000</v>
      </c>
      <c r="B40" s="240" t="s">
        <v>162</v>
      </c>
      <c r="C40" s="87">
        <v>10</v>
      </c>
    </row>
    <row r="41" spans="1:3" s="84" customFormat="1" ht="27.75">
      <c r="A41" s="86">
        <v>16100</v>
      </c>
      <c r="B41" s="240" t="s">
        <v>90</v>
      </c>
      <c r="C41" s="87">
        <v>20</v>
      </c>
    </row>
    <row r="42" spans="1:3" s="84" customFormat="1" ht="27.75">
      <c r="A42" s="86">
        <v>16200</v>
      </c>
      <c r="B42" s="240" t="s">
        <v>163</v>
      </c>
      <c r="C42" s="87">
        <v>6900</v>
      </c>
    </row>
    <row r="43" spans="1:3" s="84" customFormat="1" ht="27.75">
      <c r="A43" s="86">
        <v>16500</v>
      </c>
      <c r="B43" s="240" t="s">
        <v>8</v>
      </c>
      <c r="C43" s="87">
        <v>195</v>
      </c>
    </row>
    <row r="44" spans="1:3" s="84" customFormat="1" ht="27.75">
      <c r="A44" s="86">
        <v>16700</v>
      </c>
      <c r="B44" s="240" t="s">
        <v>9</v>
      </c>
      <c r="C44" s="87">
        <v>13220</v>
      </c>
    </row>
    <row r="45" spans="1:3" s="84" customFormat="1" ht="27.75">
      <c r="A45" s="86">
        <v>16800</v>
      </c>
      <c r="B45" s="240" t="s">
        <v>61</v>
      </c>
      <c r="C45" s="87">
        <v>1</v>
      </c>
    </row>
    <row r="46" spans="1:3" s="84" customFormat="1" ht="27.75">
      <c r="A46" s="86">
        <v>16900</v>
      </c>
      <c r="B46" s="240" t="s">
        <v>288</v>
      </c>
      <c r="C46" s="87">
        <v>700</v>
      </c>
    </row>
    <row r="47" spans="1:3" s="84" customFormat="1" ht="27.75">
      <c r="A47" s="86">
        <v>17600</v>
      </c>
      <c r="B47" s="240" t="s">
        <v>164</v>
      </c>
      <c r="C47" s="87">
        <v>290000</v>
      </c>
    </row>
    <row r="48" spans="1:3" s="84" customFormat="1" ht="28.5" thickBot="1">
      <c r="A48" s="88">
        <v>17700</v>
      </c>
      <c r="B48" s="241" t="s">
        <v>63</v>
      </c>
      <c r="C48" s="89">
        <v>55</v>
      </c>
    </row>
    <row r="49" spans="1:3" s="84" customFormat="1" ht="27.75">
      <c r="A49" s="90">
        <v>17800</v>
      </c>
      <c r="B49" s="242" t="s">
        <v>10</v>
      </c>
      <c r="C49" s="91">
        <v>2900</v>
      </c>
    </row>
    <row r="50" spans="1:3" s="84" customFormat="1" ht="27.75">
      <c r="A50" s="86">
        <v>18300</v>
      </c>
      <c r="B50" s="240" t="s">
        <v>87</v>
      </c>
      <c r="C50" s="87">
        <v>335</v>
      </c>
    </row>
    <row r="51" spans="1:3" s="84" customFormat="1" ht="27.75">
      <c r="A51" s="86">
        <v>18400</v>
      </c>
      <c r="B51" s="240" t="s">
        <v>96</v>
      </c>
      <c r="C51" s="87">
        <v>455</v>
      </c>
    </row>
    <row r="52" spans="1:3" s="84" customFormat="1" ht="27.75">
      <c r="A52" s="86">
        <v>18500</v>
      </c>
      <c r="B52" s="240" t="s">
        <v>286</v>
      </c>
      <c r="C52" s="87">
        <v>265</v>
      </c>
    </row>
    <row r="53" spans="1:3" s="84" customFormat="1" ht="27.75">
      <c r="A53" s="86">
        <v>18900</v>
      </c>
      <c r="B53" s="240" t="s">
        <v>103</v>
      </c>
      <c r="C53" s="87">
        <v>1</v>
      </c>
    </row>
    <row r="54" spans="1:3" s="84" customFormat="1" ht="27.75">
      <c r="A54" s="86">
        <v>19200</v>
      </c>
      <c r="B54" s="240" t="s">
        <v>109</v>
      </c>
      <c r="C54" s="87">
        <v>7000</v>
      </c>
    </row>
    <row r="55" spans="1:3" s="84" customFormat="1" ht="27.75">
      <c r="A55" s="86">
        <v>19400</v>
      </c>
      <c r="B55" s="240" t="s">
        <v>100</v>
      </c>
      <c r="C55" s="87">
        <v>89900</v>
      </c>
    </row>
    <row r="56" spans="1:3" s="84" customFormat="1" ht="27.75">
      <c r="A56" s="86">
        <v>19500</v>
      </c>
      <c r="B56" s="240" t="s">
        <v>110</v>
      </c>
      <c r="C56" s="87">
        <v>200</v>
      </c>
    </row>
    <row r="57" spans="1:3" s="84" customFormat="1" ht="27.75">
      <c r="A57" s="86">
        <v>19600</v>
      </c>
      <c r="B57" s="240" t="s">
        <v>165</v>
      </c>
      <c r="C57" s="87">
        <v>130</v>
      </c>
    </row>
    <row r="58" spans="1:3" s="84" customFormat="1" ht="27.75">
      <c r="A58" s="86">
        <v>19700</v>
      </c>
      <c r="B58" s="240" t="s">
        <v>119</v>
      </c>
      <c r="C58" s="87">
        <v>34400</v>
      </c>
    </row>
    <row r="59" spans="1:3" s="84" customFormat="1" ht="27.75">
      <c r="A59" s="86">
        <v>19900</v>
      </c>
      <c r="B59" s="240" t="s">
        <v>306</v>
      </c>
      <c r="C59" s="87">
        <v>300</v>
      </c>
    </row>
    <row r="60" spans="1:3" s="84" customFormat="1" ht="27.75">
      <c r="A60" s="86">
        <v>80500</v>
      </c>
      <c r="B60" s="240" t="s">
        <v>334</v>
      </c>
      <c r="C60" s="87">
        <v>93567</v>
      </c>
    </row>
    <row r="61" spans="1:3" s="84" customFormat="1" ht="27.75">
      <c r="A61" s="86">
        <v>20400</v>
      </c>
      <c r="B61" s="240" t="s">
        <v>166</v>
      </c>
      <c r="C61" s="87">
        <v>200</v>
      </c>
    </row>
    <row r="62" spans="1:3" s="84" customFormat="1" ht="27.75">
      <c r="A62" s="86">
        <v>20600</v>
      </c>
      <c r="B62" s="240" t="s">
        <v>167</v>
      </c>
      <c r="C62" s="87">
        <v>490000</v>
      </c>
    </row>
    <row r="63" spans="1:3" s="84" customFormat="1" ht="27.75">
      <c r="A63" s="86">
        <v>40500</v>
      </c>
      <c r="B63" s="240" t="s">
        <v>289</v>
      </c>
      <c r="C63" s="87">
        <v>227500</v>
      </c>
    </row>
    <row r="64" spans="1:3" s="84" customFormat="1" ht="28.5" thickBot="1">
      <c r="A64" s="86">
        <v>19000</v>
      </c>
      <c r="B64" s="240" t="s">
        <v>168</v>
      </c>
      <c r="C64" s="87">
        <v>50000</v>
      </c>
    </row>
    <row r="65" spans="1:3" s="74" customFormat="1" ht="28.5" thickBot="1">
      <c r="A65" s="92"/>
      <c r="B65" s="93" t="s">
        <v>169</v>
      </c>
      <c r="C65" s="94">
        <f>SUM(C7:C64)</f>
        <v>2350000</v>
      </c>
    </row>
  </sheetData>
  <sheetProtection/>
  <mergeCells count="5">
    <mergeCell ref="A1:C1"/>
    <mergeCell ref="A2:C2"/>
    <mergeCell ref="A3:C3"/>
    <mergeCell ref="B4:C4"/>
    <mergeCell ref="B5:B6"/>
  </mergeCells>
  <printOptions horizontalCentered="1"/>
  <pageMargins left="0.3937007874015748" right="0.3937007874015748" top="0.5905511811023623" bottom="0.5905511811023623" header="0.31496062992125984" footer="0.31496062992125984"/>
  <pageSetup fitToHeight="0" fitToWidth="1" horizontalDpi="600" verticalDpi="600" orientation="portrait" paperSize="9" scale="88" r:id="rId1"/>
  <headerFooter alignWithMargins="0">
    <oddFooter>&amp;C&amp;"AF_Najed,Normal Traditional"&amp;14صفحة &amp;P</oddFooter>
  </headerFooter>
  <rowBreaks count="2" manualBreakCount="2">
    <brk id="27" max="2" man="1"/>
    <brk id="48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6"/>
  <sheetViews>
    <sheetView showGridLines="0" rightToLeft="1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18.421875" style="96" customWidth="1"/>
    <col min="2" max="2" width="4.7109375" style="96" customWidth="1"/>
    <col min="3" max="3" width="72.7109375" style="96" customWidth="1"/>
    <col min="4" max="4" width="19.140625" style="78" customWidth="1"/>
    <col min="5" max="5" width="16.00390625" style="96" bestFit="1" customWidth="1"/>
    <col min="6" max="6" width="14.57421875" style="96" bestFit="1" customWidth="1"/>
    <col min="7" max="7" width="9.140625" style="96" customWidth="1"/>
    <col min="8" max="8" width="24.00390625" style="96" bestFit="1" customWidth="1"/>
    <col min="9" max="9" width="21.57421875" style="96" bestFit="1" customWidth="1"/>
    <col min="10" max="16384" width="9.140625" style="96" customWidth="1"/>
  </cols>
  <sheetData>
    <row r="1" spans="1:4" s="30" customFormat="1" ht="22.5" customHeight="1">
      <c r="A1" s="273" t="s">
        <v>170</v>
      </c>
      <c r="B1" s="273"/>
      <c r="C1" s="273"/>
      <c r="D1" s="273"/>
    </row>
    <row r="2" spans="1:4" s="30" customFormat="1" ht="32.25" customHeight="1">
      <c r="A2" s="270" t="s">
        <v>171</v>
      </c>
      <c r="B2" s="270"/>
      <c r="C2" s="270"/>
      <c r="D2" s="270"/>
    </row>
    <row r="3" spans="1:4" s="30" customFormat="1" ht="32.25" customHeight="1">
      <c r="A3" s="270" t="s">
        <v>358</v>
      </c>
      <c r="B3" s="270"/>
      <c r="C3" s="270"/>
      <c r="D3" s="270"/>
    </row>
    <row r="4" spans="1:4" s="30" customFormat="1" ht="25.5" thickBot="1">
      <c r="A4" s="274" t="s">
        <v>239</v>
      </c>
      <c r="B4" s="274"/>
      <c r="C4" s="274"/>
      <c r="D4" s="274"/>
    </row>
    <row r="5" spans="1:4" s="98" customFormat="1" ht="27" customHeight="1">
      <c r="A5" s="97" t="s">
        <v>0</v>
      </c>
      <c r="B5" s="275" t="s">
        <v>1</v>
      </c>
      <c r="C5" s="275"/>
      <c r="D5" s="79" t="s">
        <v>139</v>
      </c>
    </row>
    <row r="6" spans="1:4" s="30" customFormat="1" ht="21" customHeight="1" thickBot="1">
      <c r="A6" s="99" t="s">
        <v>2</v>
      </c>
      <c r="B6" s="276"/>
      <c r="C6" s="276"/>
      <c r="D6" s="82" t="s">
        <v>140</v>
      </c>
    </row>
    <row r="7" spans="1:4" s="84" customFormat="1" ht="27.75">
      <c r="A7" s="85"/>
      <c r="B7" s="100" t="s">
        <v>11</v>
      </c>
      <c r="C7" s="101" t="s">
        <v>248</v>
      </c>
      <c r="D7" s="102"/>
    </row>
    <row r="8" spans="1:4" s="30" customFormat="1" ht="27.75">
      <c r="A8" s="86">
        <v>15300</v>
      </c>
      <c r="B8" s="103"/>
      <c r="C8" s="104" t="s">
        <v>93</v>
      </c>
      <c r="D8" s="105">
        <v>3</v>
      </c>
    </row>
    <row r="9" spans="1:4" s="30" customFormat="1" ht="27.75">
      <c r="A9" s="86">
        <v>10200</v>
      </c>
      <c r="B9" s="103"/>
      <c r="C9" s="104" t="s">
        <v>142</v>
      </c>
      <c r="D9" s="105">
        <v>5</v>
      </c>
    </row>
    <row r="10" spans="1:4" s="30" customFormat="1" ht="27.75">
      <c r="A10" s="86">
        <v>10400</v>
      </c>
      <c r="B10" s="103"/>
      <c r="C10" s="104" t="s">
        <v>172</v>
      </c>
      <c r="D10" s="105">
        <v>635</v>
      </c>
    </row>
    <row r="11" spans="1:4" s="30" customFormat="1" ht="27.75">
      <c r="A11" s="86">
        <v>10500</v>
      </c>
      <c r="B11" s="103"/>
      <c r="C11" s="104" t="s">
        <v>173</v>
      </c>
      <c r="D11" s="105">
        <v>625255</v>
      </c>
    </row>
    <row r="12" spans="1:4" s="30" customFormat="1" ht="27.75">
      <c r="A12" s="86">
        <v>10600</v>
      </c>
      <c r="B12" s="103"/>
      <c r="C12" s="104" t="s">
        <v>12</v>
      </c>
      <c r="D12" s="105">
        <v>6900</v>
      </c>
    </row>
    <row r="13" spans="1:4" s="30" customFormat="1" ht="27.75">
      <c r="A13" s="86">
        <v>12200</v>
      </c>
      <c r="B13" s="103"/>
      <c r="C13" s="104" t="s">
        <v>5</v>
      </c>
      <c r="D13" s="105">
        <v>2</v>
      </c>
    </row>
    <row r="14" spans="1:4" s="30" customFormat="1" ht="27.75">
      <c r="A14" s="86">
        <v>12700</v>
      </c>
      <c r="B14" s="103"/>
      <c r="C14" s="104" t="s">
        <v>174</v>
      </c>
      <c r="D14" s="105">
        <v>800</v>
      </c>
    </row>
    <row r="15" spans="1:4" s="30" customFormat="1" ht="27.75">
      <c r="A15" s="86">
        <v>13000</v>
      </c>
      <c r="B15" s="103"/>
      <c r="C15" s="104" t="s">
        <v>175</v>
      </c>
      <c r="D15" s="105">
        <v>6</v>
      </c>
    </row>
    <row r="16" spans="1:4" s="30" customFormat="1" ht="27.75">
      <c r="A16" s="86">
        <v>14000</v>
      </c>
      <c r="B16" s="103"/>
      <c r="C16" s="104" t="s">
        <v>98</v>
      </c>
      <c r="D16" s="105">
        <v>50</v>
      </c>
    </row>
    <row r="17" spans="1:4" s="30" customFormat="1" ht="27.75">
      <c r="A17" s="86">
        <v>16000</v>
      </c>
      <c r="B17" s="103"/>
      <c r="C17" s="104" t="s">
        <v>176</v>
      </c>
      <c r="D17" s="105">
        <v>10</v>
      </c>
    </row>
    <row r="18" spans="1:4" s="30" customFormat="1" ht="27.75">
      <c r="A18" s="86">
        <v>16100</v>
      </c>
      <c r="B18" s="103"/>
      <c r="C18" s="104" t="s">
        <v>90</v>
      </c>
      <c r="D18" s="105">
        <v>20</v>
      </c>
    </row>
    <row r="19" spans="1:4" s="30" customFormat="1" ht="27.75">
      <c r="A19" s="86">
        <v>17700</v>
      </c>
      <c r="B19" s="103"/>
      <c r="C19" s="104" t="s">
        <v>63</v>
      </c>
      <c r="D19" s="105">
        <v>55</v>
      </c>
    </row>
    <row r="20" spans="1:4" s="30" customFormat="1" ht="28.5" thickBot="1">
      <c r="A20" s="86">
        <v>18300</v>
      </c>
      <c r="B20" s="103"/>
      <c r="C20" s="104" t="s">
        <v>87</v>
      </c>
      <c r="D20" s="105">
        <v>335</v>
      </c>
    </row>
    <row r="21" spans="1:4" s="74" customFormat="1" ht="24.75" customHeight="1" thickBot="1">
      <c r="A21" s="92"/>
      <c r="B21" s="106"/>
      <c r="C21" s="107" t="s">
        <v>13</v>
      </c>
      <c r="D21" s="108">
        <f>SUM(D8:D20)</f>
        <v>634076</v>
      </c>
    </row>
    <row r="22" spans="1:4" s="84" customFormat="1" ht="27.75">
      <c r="A22" s="85"/>
      <c r="B22" s="100" t="s">
        <v>177</v>
      </c>
      <c r="C22" s="101" t="s">
        <v>255</v>
      </c>
      <c r="D22" s="109"/>
    </row>
    <row r="23" spans="1:4" s="30" customFormat="1" ht="28.5" thickBot="1">
      <c r="A23" s="86">
        <v>20400</v>
      </c>
      <c r="B23" s="103"/>
      <c r="C23" s="104" t="s">
        <v>178</v>
      </c>
      <c r="D23" s="105">
        <v>200</v>
      </c>
    </row>
    <row r="24" spans="1:4" s="74" customFormat="1" ht="24.75" customHeight="1" thickBot="1">
      <c r="A24" s="92"/>
      <c r="B24" s="106"/>
      <c r="C24" s="107" t="s">
        <v>179</v>
      </c>
      <c r="D24" s="108">
        <f>SUM(D22:D23)</f>
        <v>200</v>
      </c>
    </row>
    <row r="25" spans="1:4" s="84" customFormat="1" ht="27.75">
      <c r="A25" s="85"/>
      <c r="B25" s="100" t="s">
        <v>14</v>
      </c>
      <c r="C25" s="101" t="s">
        <v>256</v>
      </c>
      <c r="D25" s="109"/>
    </row>
    <row r="26" spans="1:4" s="30" customFormat="1" ht="27.75">
      <c r="A26" s="86">
        <v>10700</v>
      </c>
      <c r="B26" s="103"/>
      <c r="C26" s="104" t="s">
        <v>180</v>
      </c>
      <c r="D26" s="105">
        <v>200</v>
      </c>
    </row>
    <row r="27" spans="1:4" s="30" customFormat="1" ht="27.75">
      <c r="A27" s="86">
        <v>11200</v>
      </c>
      <c r="B27" s="103"/>
      <c r="C27" s="104" t="s">
        <v>181</v>
      </c>
      <c r="D27" s="105">
        <v>2430</v>
      </c>
    </row>
    <row r="28" spans="1:4" s="30" customFormat="1" ht="27.75">
      <c r="A28" s="86">
        <v>12400</v>
      </c>
      <c r="B28" s="103"/>
      <c r="C28" s="181" t="s">
        <v>115</v>
      </c>
      <c r="D28" s="105">
        <v>7</v>
      </c>
    </row>
    <row r="29" spans="1:4" s="30" customFormat="1" ht="27.75">
      <c r="A29" s="86">
        <v>16200</v>
      </c>
      <c r="B29" s="103"/>
      <c r="C29" s="104" t="s">
        <v>182</v>
      </c>
      <c r="D29" s="105">
        <v>6900</v>
      </c>
    </row>
    <row r="30" spans="1:4" s="30" customFormat="1" ht="27.75">
      <c r="A30" s="86">
        <v>19200</v>
      </c>
      <c r="B30" s="103"/>
      <c r="C30" s="104" t="s">
        <v>109</v>
      </c>
      <c r="D30" s="105">
        <v>7000</v>
      </c>
    </row>
    <row r="31" spans="1:4" s="30" customFormat="1" ht="27.75">
      <c r="A31" s="86">
        <v>19500</v>
      </c>
      <c r="B31" s="103"/>
      <c r="C31" s="104" t="s">
        <v>110</v>
      </c>
      <c r="D31" s="105">
        <v>200</v>
      </c>
    </row>
    <row r="32" spans="1:4" s="30" customFormat="1" ht="28.5" thickBot="1">
      <c r="A32" s="86">
        <v>20600</v>
      </c>
      <c r="B32" s="103"/>
      <c r="C32" s="104" t="s">
        <v>183</v>
      </c>
      <c r="D32" s="105">
        <v>490000</v>
      </c>
    </row>
    <row r="33" spans="1:4" s="74" customFormat="1" ht="24.75" customHeight="1" thickBot="1">
      <c r="A33" s="92"/>
      <c r="B33" s="106"/>
      <c r="C33" s="107" t="s">
        <v>95</v>
      </c>
      <c r="D33" s="108">
        <f>SUM(D26:D32)</f>
        <v>506737</v>
      </c>
    </row>
    <row r="34" spans="1:4" s="84" customFormat="1" ht="27.75">
      <c r="A34" s="85"/>
      <c r="B34" s="100" t="s">
        <v>15</v>
      </c>
      <c r="C34" s="101" t="s">
        <v>266</v>
      </c>
      <c r="D34" s="109"/>
    </row>
    <row r="35" spans="1:6" s="30" customFormat="1" ht="27.75">
      <c r="A35" s="86">
        <v>11300</v>
      </c>
      <c r="B35" s="103"/>
      <c r="C35" s="104" t="s">
        <v>249</v>
      </c>
      <c r="D35" s="105">
        <v>13</v>
      </c>
      <c r="F35" s="230"/>
    </row>
    <row r="36" spans="1:4" s="30" customFormat="1" ht="27.75">
      <c r="A36" s="86">
        <v>11400</v>
      </c>
      <c r="B36" s="103"/>
      <c r="C36" s="104" t="s">
        <v>16</v>
      </c>
      <c r="D36" s="105">
        <v>2000</v>
      </c>
    </row>
    <row r="37" spans="1:4" s="30" customFormat="1" ht="27.75">
      <c r="A37" s="86">
        <v>13700</v>
      </c>
      <c r="B37" s="103"/>
      <c r="C37" s="104" t="s">
        <v>333</v>
      </c>
      <c r="D37" s="105">
        <v>6700</v>
      </c>
    </row>
    <row r="38" spans="1:4" s="30" customFormat="1" ht="27.75">
      <c r="A38" s="86">
        <v>15200</v>
      </c>
      <c r="B38" s="103"/>
      <c r="C38" s="104" t="s">
        <v>159</v>
      </c>
      <c r="D38" s="105">
        <v>100</v>
      </c>
    </row>
    <row r="39" spans="1:4" s="30" customFormat="1" ht="27.75">
      <c r="A39" s="86">
        <v>15500</v>
      </c>
      <c r="B39" s="103"/>
      <c r="C39" s="104" t="s">
        <v>184</v>
      </c>
      <c r="D39" s="105">
        <v>1000</v>
      </c>
    </row>
    <row r="40" spans="1:4" s="30" customFormat="1" ht="27.75">
      <c r="A40" s="86">
        <v>16800</v>
      </c>
      <c r="B40" s="103"/>
      <c r="C40" s="104" t="s">
        <v>61</v>
      </c>
      <c r="D40" s="105">
        <v>1</v>
      </c>
    </row>
    <row r="41" spans="1:4" s="30" customFormat="1" ht="27.75">
      <c r="A41" s="86">
        <v>16900</v>
      </c>
      <c r="B41" s="103"/>
      <c r="C41" s="104" t="s">
        <v>288</v>
      </c>
      <c r="D41" s="105">
        <v>700</v>
      </c>
    </row>
    <row r="42" spans="1:5" s="30" customFormat="1" ht="27.75">
      <c r="A42" s="86">
        <v>17600</v>
      </c>
      <c r="B42" s="103"/>
      <c r="C42" s="104" t="s">
        <v>250</v>
      </c>
      <c r="D42" s="105">
        <v>1800</v>
      </c>
      <c r="E42" s="230"/>
    </row>
    <row r="43" spans="1:4" s="30" customFormat="1" ht="28.5" thickBot="1">
      <c r="A43" s="86">
        <v>18500</v>
      </c>
      <c r="B43" s="103"/>
      <c r="C43" s="104" t="s">
        <v>105</v>
      </c>
      <c r="D43" s="105">
        <v>265</v>
      </c>
    </row>
    <row r="44" spans="1:4" s="74" customFormat="1" ht="24.75" customHeight="1" thickBot="1">
      <c r="A44" s="92"/>
      <c r="B44" s="106"/>
      <c r="C44" s="107" t="s">
        <v>17</v>
      </c>
      <c r="D44" s="108">
        <f>SUM(D35:D43)</f>
        <v>12579</v>
      </c>
    </row>
    <row r="45" spans="1:4" s="84" customFormat="1" ht="27.75">
      <c r="A45" s="85"/>
      <c r="B45" s="100" t="s">
        <v>18</v>
      </c>
      <c r="C45" s="101" t="s">
        <v>299</v>
      </c>
      <c r="D45" s="109"/>
    </row>
    <row r="46" spans="1:4" s="30" customFormat="1" ht="28.5" thickBot="1">
      <c r="A46" s="86">
        <v>11300</v>
      </c>
      <c r="B46" s="103"/>
      <c r="C46" s="104" t="s">
        <v>185</v>
      </c>
      <c r="D46" s="105">
        <v>30137</v>
      </c>
    </row>
    <row r="47" spans="1:4" s="74" customFormat="1" ht="24.75" customHeight="1" thickBot="1">
      <c r="A47" s="92"/>
      <c r="B47" s="106"/>
      <c r="C47" s="107" t="s">
        <v>19</v>
      </c>
      <c r="D47" s="108">
        <f>SUM(D46)</f>
        <v>30137</v>
      </c>
    </row>
    <row r="48" spans="1:4" s="84" customFormat="1" ht="27.75">
      <c r="A48" s="85"/>
      <c r="B48" s="100" t="s">
        <v>20</v>
      </c>
      <c r="C48" s="101" t="s">
        <v>257</v>
      </c>
      <c r="D48" s="109"/>
    </row>
    <row r="49" spans="1:4" s="30" customFormat="1" ht="27.75">
      <c r="A49" s="86">
        <v>11500</v>
      </c>
      <c r="B49" s="103"/>
      <c r="C49" s="104" t="s">
        <v>151</v>
      </c>
      <c r="D49" s="105">
        <v>1115</v>
      </c>
    </row>
    <row r="50" spans="1:4" s="30" customFormat="1" ht="27.75">
      <c r="A50" s="86">
        <v>13100</v>
      </c>
      <c r="B50" s="103"/>
      <c r="C50" s="104" t="s">
        <v>6</v>
      </c>
      <c r="D50" s="105">
        <v>7</v>
      </c>
    </row>
    <row r="51" spans="1:4" s="30" customFormat="1" ht="27.75">
      <c r="A51" s="86">
        <v>17600</v>
      </c>
      <c r="B51" s="103"/>
      <c r="C51" s="104" t="s">
        <v>186</v>
      </c>
      <c r="D51" s="105">
        <v>288200</v>
      </c>
    </row>
    <row r="52" spans="1:4" s="30" customFormat="1" ht="28.5" thickBot="1">
      <c r="A52" s="86">
        <v>18900</v>
      </c>
      <c r="B52" s="103"/>
      <c r="C52" s="104" t="s">
        <v>103</v>
      </c>
      <c r="D52" s="105">
        <v>1</v>
      </c>
    </row>
    <row r="53" spans="1:4" s="74" customFormat="1" ht="24.75" customHeight="1" thickBot="1">
      <c r="A53" s="92"/>
      <c r="B53" s="106"/>
      <c r="C53" s="107" t="s">
        <v>21</v>
      </c>
      <c r="D53" s="108">
        <f>SUM(D49:D52)</f>
        <v>289323</v>
      </c>
    </row>
    <row r="54" spans="1:4" s="84" customFormat="1" ht="27.75">
      <c r="A54" s="85"/>
      <c r="B54" s="100" t="s">
        <v>22</v>
      </c>
      <c r="C54" s="101" t="s">
        <v>265</v>
      </c>
      <c r="D54" s="109"/>
    </row>
    <row r="55" spans="1:4" s="30" customFormat="1" ht="27.75">
      <c r="A55" s="86">
        <v>10107</v>
      </c>
      <c r="B55" s="103"/>
      <c r="C55" s="104" t="s">
        <v>357</v>
      </c>
      <c r="D55" s="105">
        <v>14000</v>
      </c>
    </row>
    <row r="56" spans="1:4" s="30" customFormat="1" ht="27.75">
      <c r="A56" s="86">
        <v>11900</v>
      </c>
      <c r="B56" s="103"/>
      <c r="C56" s="104" t="s">
        <v>187</v>
      </c>
      <c r="D56" s="105">
        <v>72000</v>
      </c>
    </row>
    <row r="57" spans="1:4" s="30" customFormat="1" ht="45" customHeight="1">
      <c r="A57" s="231" t="s">
        <v>295</v>
      </c>
      <c r="B57" s="103"/>
      <c r="C57" s="104" t="s">
        <v>258</v>
      </c>
      <c r="D57" s="105">
        <v>25400</v>
      </c>
    </row>
    <row r="58" spans="1:5" s="30" customFormat="1" ht="45" customHeight="1">
      <c r="A58" s="231" t="s">
        <v>305</v>
      </c>
      <c r="B58" s="103"/>
      <c r="C58" s="104" t="s">
        <v>23</v>
      </c>
      <c r="D58" s="105">
        <v>10560</v>
      </c>
      <c r="E58" s="230"/>
    </row>
    <row r="59" spans="1:4" s="30" customFormat="1" ht="27.75">
      <c r="A59" s="86">
        <v>12307</v>
      </c>
      <c r="B59" s="103"/>
      <c r="C59" s="104" t="s">
        <v>259</v>
      </c>
      <c r="D59" s="105">
        <v>11440</v>
      </c>
    </row>
    <row r="60" spans="1:6" s="30" customFormat="1" ht="27.75">
      <c r="A60" s="86">
        <v>14225</v>
      </c>
      <c r="B60" s="103"/>
      <c r="C60" s="104" t="s">
        <v>342</v>
      </c>
      <c r="D60" s="105">
        <v>67466</v>
      </c>
      <c r="E60" s="230"/>
      <c r="F60" s="230"/>
    </row>
    <row r="61" spans="1:4" s="30" customFormat="1" ht="27.75">
      <c r="A61" s="86">
        <v>17800</v>
      </c>
      <c r="B61" s="103"/>
      <c r="C61" s="104" t="s">
        <v>10</v>
      </c>
      <c r="D61" s="105">
        <v>2900</v>
      </c>
    </row>
    <row r="62" spans="1:9" s="30" customFormat="1" ht="28.5" thickBot="1">
      <c r="A62" s="86">
        <v>80500</v>
      </c>
      <c r="B62" s="103"/>
      <c r="C62" s="104" t="s">
        <v>334</v>
      </c>
      <c r="D62" s="105">
        <v>93567</v>
      </c>
      <c r="H62" s="110"/>
      <c r="I62" s="110"/>
    </row>
    <row r="63" spans="1:4" s="74" customFormat="1" ht="24.75" customHeight="1" thickBot="1">
      <c r="A63" s="92"/>
      <c r="B63" s="106"/>
      <c r="C63" s="107" t="s">
        <v>24</v>
      </c>
      <c r="D63" s="108">
        <f>SUM(D55:D62)</f>
        <v>297333</v>
      </c>
    </row>
    <row r="64" spans="1:4" s="84" customFormat="1" ht="27.75">
      <c r="A64" s="85"/>
      <c r="B64" s="100" t="s">
        <v>25</v>
      </c>
      <c r="C64" s="101" t="s">
        <v>260</v>
      </c>
      <c r="D64" s="109"/>
    </row>
    <row r="65" spans="1:4" s="30" customFormat="1" ht="27.75">
      <c r="A65" s="86">
        <v>10800</v>
      </c>
      <c r="B65" s="103"/>
      <c r="C65" s="104" t="s">
        <v>300</v>
      </c>
      <c r="D65" s="105">
        <v>650</v>
      </c>
    </row>
    <row r="66" spans="1:4" s="30" customFormat="1" ht="27.75">
      <c r="A66" s="86">
        <v>11600</v>
      </c>
      <c r="B66" s="103"/>
      <c r="C66" s="104" t="s">
        <v>152</v>
      </c>
      <c r="D66" s="105">
        <v>700</v>
      </c>
    </row>
    <row r="67" spans="1:4" s="30" customFormat="1" ht="27.75">
      <c r="A67" s="86">
        <v>15000</v>
      </c>
      <c r="B67" s="103"/>
      <c r="C67" s="104" t="s">
        <v>7</v>
      </c>
      <c r="D67" s="105">
        <v>600</v>
      </c>
    </row>
    <row r="68" spans="1:4" s="30" customFormat="1" ht="27.75">
      <c r="A68" s="86">
        <v>15900</v>
      </c>
      <c r="B68" s="103"/>
      <c r="C68" s="104" t="s">
        <v>291</v>
      </c>
      <c r="D68" s="105">
        <v>400</v>
      </c>
    </row>
    <row r="69" spans="1:4" s="30" customFormat="1" ht="27.75">
      <c r="A69" s="86">
        <v>16500</v>
      </c>
      <c r="B69" s="103"/>
      <c r="C69" s="104" t="s">
        <v>8</v>
      </c>
      <c r="D69" s="105">
        <v>195</v>
      </c>
    </row>
    <row r="70" spans="1:4" s="30" customFormat="1" ht="27.75">
      <c r="A70" s="86">
        <v>18400</v>
      </c>
      <c r="B70" s="103"/>
      <c r="C70" s="104" t="s">
        <v>96</v>
      </c>
      <c r="D70" s="105">
        <v>455</v>
      </c>
    </row>
    <row r="71" spans="1:4" s="30" customFormat="1" ht="28.5" thickBot="1">
      <c r="A71" s="86">
        <v>19900</v>
      </c>
      <c r="B71" s="277" t="s">
        <v>332</v>
      </c>
      <c r="C71" s="278"/>
      <c r="D71" s="105">
        <v>300</v>
      </c>
    </row>
    <row r="72" spans="1:4" s="74" customFormat="1" ht="24.75" customHeight="1" thickBot="1">
      <c r="A72" s="92"/>
      <c r="B72" s="106"/>
      <c r="C72" s="107" t="s">
        <v>111</v>
      </c>
      <c r="D72" s="108">
        <f>SUM(D65:D71)</f>
        <v>3300</v>
      </c>
    </row>
    <row r="73" spans="1:4" s="84" customFormat="1" ht="27.75">
      <c r="A73" s="85"/>
      <c r="B73" s="100" t="s">
        <v>26</v>
      </c>
      <c r="C73" s="101" t="s">
        <v>267</v>
      </c>
      <c r="D73" s="109"/>
    </row>
    <row r="74" spans="1:4" s="30" customFormat="1" ht="28.5" thickBot="1">
      <c r="A74" s="86">
        <v>11000</v>
      </c>
      <c r="B74" s="103"/>
      <c r="C74" s="104" t="s">
        <v>27</v>
      </c>
      <c r="D74" s="105">
        <v>11025</v>
      </c>
    </row>
    <row r="75" spans="1:4" s="74" customFormat="1" ht="24.75" customHeight="1" thickBot="1">
      <c r="A75" s="92"/>
      <c r="B75" s="106"/>
      <c r="C75" s="107" t="s">
        <v>28</v>
      </c>
      <c r="D75" s="108">
        <f>SUM(D74:D74)</f>
        <v>11025</v>
      </c>
    </row>
    <row r="76" spans="1:4" s="84" customFormat="1" ht="27.75">
      <c r="A76" s="85"/>
      <c r="B76" s="100" t="s">
        <v>29</v>
      </c>
      <c r="C76" s="101" t="s">
        <v>264</v>
      </c>
      <c r="D76" s="109"/>
    </row>
    <row r="77" spans="1:4" s="30" customFormat="1" ht="28.5" thickBot="1">
      <c r="A77" s="86">
        <v>11100</v>
      </c>
      <c r="B77" s="103"/>
      <c r="C77" s="104" t="s">
        <v>99</v>
      </c>
      <c r="D77" s="105">
        <v>8000</v>
      </c>
    </row>
    <row r="78" spans="1:4" s="74" customFormat="1" ht="24.75" customHeight="1" thickBot="1">
      <c r="A78" s="92"/>
      <c r="B78" s="106"/>
      <c r="C78" s="107" t="s">
        <v>188</v>
      </c>
      <c r="D78" s="108">
        <f>SUM(D77:D77)</f>
        <v>8000</v>
      </c>
    </row>
    <row r="79" spans="1:4" s="84" customFormat="1" ht="27.75">
      <c r="A79" s="85"/>
      <c r="B79" s="100" t="s">
        <v>30</v>
      </c>
      <c r="C79" s="101" t="s">
        <v>268</v>
      </c>
      <c r="D79" s="109"/>
    </row>
    <row r="80" spans="1:4" s="30" customFormat="1" ht="83.25">
      <c r="A80" s="111" t="s">
        <v>294</v>
      </c>
      <c r="B80" s="103"/>
      <c r="C80" s="104" t="s">
        <v>261</v>
      </c>
      <c r="D80" s="105">
        <v>22000</v>
      </c>
    </row>
    <row r="81" spans="1:4" s="30" customFormat="1" ht="27.75">
      <c r="A81" s="86">
        <v>11712</v>
      </c>
      <c r="B81" s="103"/>
      <c r="C81" s="104" t="s">
        <v>262</v>
      </c>
      <c r="D81" s="105">
        <v>100</v>
      </c>
    </row>
    <row r="82" spans="1:4" s="30" customFormat="1" ht="27.75">
      <c r="A82" s="86">
        <v>14222</v>
      </c>
      <c r="B82" s="103"/>
      <c r="C82" s="104" t="s">
        <v>189</v>
      </c>
      <c r="D82" s="105">
        <v>98000</v>
      </c>
    </row>
    <row r="83" spans="1:4" s="30" customFormat="1" ht="28.5" thickBot="1">
      <c r="A83" s="86">
        <v>19400</v>
      </c>
      <c r="B83" s="103"/>
      <c r="C83" s="104" t="s">
        <v>100</v>
      </c>
      <c r="D83" s="105">
        <v>89900</v>
      </c>
    </row>
    <row r="84" spans="1:4" s="74" customFormat="1" ht="24.75" customHeight="1" thickBot="1">
      <c r="A84" s="92"/>
      <c r="B84" s="106"/>
      <c r="C84" s="107" t="s">
        <v>31</v>
      </c>
      <c r="D84" s="108">
        <f>SUM(D80:D83)</f>
        <v>210000</v>
      </c>
    </row>
    <row r="85" spans="1:4" s="84" customFormat="1" ht="27.75">
      <c r="A85" s="85"/>
      <c r="B85" s="100" t="s">
        <v>32</v>
      </c>
      <c r="C85" s="101" t="s">
        <v>301</v>
      </c>
      <c r="D85" s="109"/>
    </row>
    <row r="86" spans="1:4" s="30" customFormat="1" ht="27.75">
      <c r="A86" s="86">
        <v>10900</v>
      </c>
      <c r="B86" s="103"/>
      <c r="C86" s="104" t="s">
        <v>3</v>
      </c>
      <c r="D86" s="105">
        <v>22000</v>
      </c>
    </row>
    <row r="87" spans="1:4" s="30" customFormat="1" ht="27.75">
      <c r="A87" s="86">
        <v>15700</v>
      </c>
      <c r="B87" s="103"/>
      <c r="C87" s="104" t="s">
        <v>161</v>
      </c>
      <c r="D87" s="105">
        <v>40</v>
      </c>
    </row>
    <row r="88" spans="1:4" s="30" customFormat="1" ht="27.75">
      <c r="A88" s="86">
        <v>16700</v>
      </c>
      <c r="B88" s="103"/>
      <c r="C88" s="104" t="s">
        <v>9</v>
      </c>
      <c r="D88" s="105">
        <v>13220</v>
      </c>
    </row>
    <row r="89" spans="1:4" s="30" customFormat="1" ht="27.75">
      <c r="A89" s="86">
        <v>19600</v>
      </c>
      <c r="B89" s="103"/>
      <c r="C89" s="104" t="s">
        <v>165</v>
      </c>
      <c r="D89" s="105">
        <v>130</v>
      </c>
    </row>
    <row r="90" spans="1:4" s="30" customFormat="1" ht="28.5" thickBot="1">
      <c r="A90" s="86">
        <v>19700</v>
      </c>
      <c r="B90" s="103"/>
      <c r="C90" s="104" t="s">
        <v>119</v>
      </c>
      <c r="D90" s="105">
        <v>34400</v>
      </c>
    </row>
    <row r="91" spans="1:4" s="74" customFormat="1" ht="24.75" customHeight="1" thickBot="1">
      <c r="A91" s="92"/>
      <c r="B91" s="106"/>
      <c r="C91" s="107" t="s">
        <v>271</v>
      </c>
      <c r="D91" s="108">
        <f>SUM(D86:D90)</f>
        <v>69790</v>
      </c>
    </row>
    <row r="92" spans="1:4" s="84" customFormat="1" ht="27.75">
      <c r="A92" s="85"/>
      <c r="B92" s="100" t="s">
        <v>237</v>
      </c>
      <c r="C92" s="101" t="s">
        <v>269</v>
      </c>
      <c r="D92" s="109"/>
    </row>
    <row r="93" spans="1:4" s="30" customFormat="1" ht="28.5" thickBot="1">
      <c r="A93" s="86">
        <v>40500</v>
      </c>
      <c r="B93" s="103"/>
      <c r="C93" s="104" t="s">
        <v>263</v>
      </c>
      <c r="D93" s="105">
        <v>227500</v>
      </c>
    </row>
    <row r="94" spans="1:4" s="74" customFormat="1" ht="24.75" customHeight="1" thickBot="1">
      <c r="A94" s="92"/>
      <c r="B94" s="106"/>
      <c r="C94" s="107" t="s">
        <v>270</v>
      </c>
      <c r="D94" s="108">
        <f>SUM(D93:D93)</f>
        <v>227500</v>
      </c>
    </row>
    <row r="95" spans="1:4" s="30" customFormat="1" ht="28.5" thickBot="1">
      <c r="A95" s="86">
        <v>19000</v>
      </c>
      <c r="B95" s="103"/>
      <c r="C95" s="104" t="s">
        <v>33</v>
      </c>
      <c r="D95" s="105">
        <v>50000</v>
      </c>
    </row>
    <row r="96" spans="1:4" s="74" customFormat="1" ht="24.75" customHeight="1" thickBot="1">
      <c r="A96" s="92"/>
      <c r="B96" s="106"/>
      <c r="C96" s="107" t="s">
        <v>272</v>
      </c>
      <c r="D96" s="108">
        <f>SUM(D21+D24+D33+D44+D47+D53+D63+D72+D75+D78+D84+D91+D94+D95)</f>
        <v>2350000</v>
      </c>
    </row>
  </sheetData>
  <sheetProtection/>
  <mergeCells count="6">
    <mergeCell ref="A1:D1"/>
    <mergeCell ref="A2:D2"/>
    <mergeCell ref="A3:D3"/>
    <mergeCell ref="A4:D4"/>
    <mergeCell ref="B5:C6"/>
    <mergeCell ref="B71:C71"/>
  </mergeCells>
  <printOptions horizontalCentered="1"/>
  <pageMargins left="0.5118110236220472" right="0.5118110236220472" top="0.3937007874015748" bottom="0.3937007874015748" header="0.5118110236220472" footer="0.1968503937007874"/>
  <pageSetup fitToHeight="0" fitToWidth="1" horizontalDpi="600" verticalDpi="600" orientation="portrait" paperSize="9" scale="81" r:id="rId1"/>
  <headerFooter alignWithMargins="0">
    <oddFooter>&amp;C&amp;"AF_Najed,Normal Traditional"&amp;14صفحة &amp;P</oddFooter>
  </headerFooter>
  <rowBreaks count="3" manualBreakCount="3">
    <brk id="33" max="255" man="1"/>
    <brk id="53" max="255" man="1"/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42"/>
  <sheetViews>
    <sheetView showGridLines="0" rightToLeft="1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10.140625" style="114" customWidth="1"/>
    <col min="2" max="2" width="10.140625" style="8" customWidth="1"/>
    <col min="3" max="3" width="10.140625" style="114" customWidth="1"/>
    <col min="4" max="4" width="75.7109375" style="116" customWidth="1"/>
    <col min="5" max="5" width="24.8515625" style="137" bestFit="1" customWidth="1"/>
    <col min="6" max="16384" width="9.140625" style="116" customWidth="1"/>
  </cols>
  <sheetData>
    <row r="1" spans="1:5" s="112" customFormat="1" ht="27.75">
      <c r="A1" s="260" t="s">
        <v>190</v>
      </c>
      <c r="B1" s="260"/>
      <c r="C1" s="260"/>
      <c r="D1" s="260"/>
      <c r="E1" s="260"/>
    </row>
    <row r="2" spans="1:5" s="113" customFormat="1" ht="30.75" customHeight="1">
      <c r="A2" s="270" t="s">
        <v>191</v>
      </c>
      <c r="B2" s="270"/>
      <c r="C2" s="270"/>
      <c r="D2" s="270"/>
      <c r="E2" s="270"/>
    </row>
    <row r="3" spans="1:5" s="113" customFormat="1" ht="24.75" customHeight="1">
      <c r="A3" s="270" t="s">
        <v>355</v>
      </c>
      <c r="B3" s="270"/>
      <c r="C3" s="270"/>
      <c r="D3" s="270"/>
      <c r="E3" s="270"/>
    </row>
    <row r="4" spans="3:5" ht="22.5" thickBot="1">
      <c r="C4" s="115"/>
      <c r="D4" s="279" t="s">
        <v>239</v>
      </c>
      <c r="E4" s="279"/>
    </row>
    <row r="5" spans="1:5" s="118" customFormat="1" ht="24" customHeight="1" thickBot="1">
      <c r="A5" s="280" t="s">
        <v>192</v>
      </c>
      <c r="B5" s="281"/>
      <c r="C5" s="282"/>
      <c r="D5" s="283" t="s">
        <v>196</v>
      </c>
      <c r="E5" s="117" t="s">
        <v>139</v>
      </c>
    </row>
    <row r="6" spans="1:5" s="118" customFormat="1" ht="24" customHeight="1" thickBot="1">
      <c r="A6" s="119" t="s">
        <v>193</v>
      </c>
      <c r="B6" s="9" t="s">
        <v>194</v>
      </c>
      <c r="C6" s="120" t="s">
        <v>195</v>
      </c>
      <c r="D6" s="284"/>
      <c r="E6" s="121" t="s">
        <v>140</v>
      </c>
    </row>
    <row r="7" spans="1:5" s="118" customFormat="1" ht="27.75">
      <c r="A7" s="122"/>
      <c r="B7" s="17"/>
      <c r="C7" s="123"/>
      <c r="D7" s="124" t="s">
        <v>251</v>
      </c>
      <c r="E7" s="125"/>
    </row>
    <row r="8" spans="1:5" s="118" customFormat="1" ht="25.5" customHeight="1">
      <c r="A8" s="126">
        <v>21</v>
      </c>
      <c r="B8" s="18">
        <v>101</v>
      </c>
      <c r="C8" s="126">
        <v>1</v>
      </c>
      <c r="D8" s="127" t="s">
        <v>197</v>
      </c>
      <c r="E8" s="87">
        <v>500000</v>
      </c>
    </row>
    <row r="9" spans="1:5" s="118" customFormat="1" ht="25.5" customHeight="1">
      <c r="A9" s="126">
        <v>10</v>
      </c>
      <c r="B9" s="18">
        <v>101</v>
      </c>
      <c r="C9" s="126">
        <v>1</v>
      </c>
      <c r="D9" s="227" t="s">
        <v>356</v>
      </c>
      <c r="E9" s="87">
        <v>100000</v>
      </c>
    </row>
    <row r="10" spans="1:5" s="118" customFormat="1" ht="25.5" customHeight="1">
      <c r="A10" s="126">
        <v>11</v>
      </c>
      <c r="B10" s="18">
        <v>103</v>
      </c>
      <c r="C10" s="126">
        <v>1</v>
      </c>
      <c r="D10" s="127" t="s">
        <v>198</v>
      </c>
      <c r="E10" s="87">
        <v>287000</v>
      </c>
    </row>
    <row r="11" spans="1:5" s="118" customFormat="1" ht="25.5" customHeight="1">
      <c r="A11" s="126">
        <v>11</v>
      </c>
      <c r="B11" s="18">
        <v>104</v>
      </c>
      <c r="C11" s="126">
        <v>1</v>
      </c>
      <c r="D11" s="127" t="s">
        <v>199</v>
      </c>
      <c r="E11" s="87">
        <v>57420</v>
      </c>
    </row>
    <row r="12" spans="1:5" s="118" customFormat="1" ht="25.5" customHeight="1">
      <c r="A12" s="126">
        <v>41</v>
      </c>
      <c r="B12" s="18">
        <v>104</v>
      </c>
      <c r="C12" s="126">
        <v>1</v>
      </c>
      <c r="D12" s="127" t="s">
        <v>200</v>
      </c>
      <c r="E12" s="87">
        <v>64650</v>
      </c>
    </row>
    <row r="13" spans="1:5" s="118" customFormat="1" ht="25.5" customHeight="1">
      <c r="A13" s="126">
        <v>51</v>
      </c>
      <c r="B13" s="18">
        <v>105</v>
      </c>
      <c r="C13" s="126">
        <v>1</v>
      </c>
      <c r="D13" s="127" t="s">
        <v>201</v>
      </c>
      <c r="E13" s="87">
        <v>19870</v>
      </c>
    </row>
    <row r="14" spans="1:5" s="118" customFormat="1" ht="25.5" customHeight="1">
      <c r="A14" s="126">
        <v>52</v>
      </c>
      <c r="B14" s="18">
        <v>105</v>
      </c>
      <c r="C14" s="126">
        <v>1</v>
      </c>
      <c r="D14" s="127" t="s">
        <v>202</v>
      </c>
      <c r="E14" s="87">
        <v>60000</v>
      </c>
    </row>
    <row r="15" spans="1:5" s="118" customFormat="1" ht="25.5" customHeight="1">
      <c r="A15" s="126">
        <v>53</v>
      </c>
      <c r="B15" s="18">
        <v>105</v>
      </c>
      <c r="C15" s="126">
        <v>1</v>
      </c>
      <c r="D15" s="127" t="s">
        <v>203</v>
      </c>
      <c r="E15" s="87">
        <v>42485</v>
      </c>
    </row>
    <row r="16" spans="1:5" s="118" customFormat="1" ht="25.5" customHeight="1">
      <c r="A16" s="126">
        <v>54</v>
      </c>
      <c r="B16" s="18">
        <v>105</v>
      </c>
      <c r="C16" s="126">
        <v>1</v>
      </c>
      <c r="D16" s="127" t="s">
        <v>204</v>
      </c>
      <c r="E16" s="87">
        <v>32800</v>
      </c>
    </row>
    <row r="17" spans="1:5" s="118" customFormat="1" ht="25.5" customHeight="1">
      <c r="A17" s="126">
        <v>55</v>
      </c>
      <c r="B17" s="18">
        <v>105</v>
      </c>
      <c r="C17" s="126">
        <v>1</v>
      </c>
      <c r="D17" s="127" t="s">
        <v>205</v>
      </c>
      <c r="E17" s="87">
        <v>35200</v>
      </c>
    </row>
    <row r="18" spans="1:5" s="118" customFormat="1" ht="25.5" customHeight="1">
      <c r="A18" s="123">
        <v>62</v>
      </c>
      <c r="B18" s="17">
        <v>105</v>
      </c>
      <c r="C18" s="123">
        <v>1</v>
      </c>
      <c r="D18" s="127" t="s">
        <v>292</v>
      </c>
      <c r="E18" s="87">
        <v>170</v>
      </c>
    </row>
    <row r="19" spans="1:5" s="118" customFormat="1" ht="25.5" customHeight="1" thickBot="1">
      <c r="A19" s="126">
        <v>11</v>
      </c>
      <c r="B19" s="18">
        <v>106</v>
      </c>
      <c r="C19" s="126">
        <v>1</v>
      </c>
      <c r="D19" s="127" t="s">
        <v>206</v>
      </c>
      <c r="E19" s="87">
        <v>250000</v>
      </c>
    </row>
    <row r="20" spans="1:5" s="118" customFormat="1" ht="28.5" thickBot="1">
      <c r="A20" s="128"/>
      <c r="B20" s="10"/>
      <c r="C20" s="128"/>
      <c r="D20" s="93" t="s">
        <v>207</v>
      </c>
      <c r="E20" s="94">
        <f>SUM(E8:E19)</f>
        <v>1449595</v>
      </c>
    </row>
    <row r="21" spans="1:5" s="118" customFormat="1" ht="27.75">
      <c r="A21" s="123"/>
      <c r="B21" s="17"/>
      <c r="C21" s="123"/>
      <c r="D21" s="129" t="s">
        <v>252</v>
      </c>
      <c r="E21" s="130"/>
    </row>
    <row r="22" spans="1:5" s="118" customFormat="1" ht="25.5" customHeight="1">
      <c r="A22" s="126">
        <v>13</v>
      </c>
      <c r="B22" s="18">
        <v>108</v>
      </c>
      <c r="C22" s="126">
        <v>1</v>
      </c>
      <c r="D22" s="127" t="s">
        <v>208</v>
      </c>
      <c r="E22" s="228">
        <v>83927</v>
      </c>
    </row>
    <row r="23" spans="1:5" s="118" customFormat="1" ht="25.5" customHeight="1">
      <c r="A23" s="126">
        <v>14</v>
      </c>
      <c r="B23" s="18">
        <v>108</v>
      </c>
      <c r="C23" s="126">
        <v>1</v>
      </c>
      <c r="D23" s="127" t="s">
        <v>209</v>
      </c>
      <c r="E23" s="228">
        <v>2320</v>
      </c>
    </row>
    <row r="24" spans="1:5" s="118" customFormat="1" ht="25.5" customHeight="1">
      <c r="A24" s="126">
        <v>16</v>
      </c>
      <c r="B24" s="18">
        <v>108</v>
      </c>
      <c r="C24" s="126">
        <v>1</v>
      </c>
      <c r="D24" s="127" t="s">
        <v>210</v>
      </c>
      <c r="E24" s="228">
        <v>75000</v>
      </c>
    </row>
    <row r="25" spans="1:5" s="118" customFormat="1" ht="25.5" customHeight="1">
      <c r="A25" s="126">
        <v>17</v>
      </c>
      <c r="B25" s="18">
        <v>108</v>
      </c>
      <c r="C25" s="126">
        <v>1</v>
      </c>
      <c r="D25" s="127" t="s">
        <v>211</v>
      </c>
      <c r="E25" s="228">
        <v>950</v>
      </c>
    </row>
    <row r="26" spans="1:5" s="118" customFormat="1" ht="25.5" customHeight="1">
      <c r="A26" s="126">
        <v>18</v>
      </c>
      <c r="B26" s="18">
        <v>108</v>
      </c>
      <c r="C26" s="126">
        <v>1</v>
      </c>
      <c r="D26" s="127" t="s">
        <v>212</v>
      </c>
      <c r="E26" s="228">
        <v>85000</v>
      </c>
    </row>
    <row r="27" spans="1:5" s="118" customFormat="1" ht="25.5" customHeight="1">
      <c r="A27" s="126">
        <v>21</v>
      </c>
      <c r="B27" s="18">
        <v>108</v>
      </c>
      <c r="C27" s="126">
        <v>1</v>
      </c>
      <c r="D27" s="127" t="s">
        <v>213</v>
      </c>
      <c r="E27" s="228">
        <v>13000</v>
      </c>
    </row>
    <row r="28" spans="1:5" s="118" customFormat="1" ht="25.5" customHeight="1">
      <c r="A28" s="126">
        <v>31</v>
      </c>
      <c r="B28" s="18">
        <v>108</v>
      </c>
      <c r="C28" s="126">
        <v>1</v>
      </c>
      <c r="D28" s="127" t="s">
        <v>214</v>
      </c>
      <c r="E28" s="228">
        <v>18507</v>
      </c>
    </row>
    <row r="29" spans="1:5" s="118" customFormat="1" ht="25.5" customHeight="1">
      <c r="A29" s="126">
        <v>41</v>
      </c>
      <c r="B29" s="18">
        <v>108</v>
      </c>
      <c r="C29" s="126">
        <v>1</v>
      </c>
      <c r="D29" s="127" t="s">
        <v>215</v>
      </c>
      <c r="E29" s="229">
        <v>220000</v>
      </c>
    </row>
    <row r="30" spans="1:5" s="118" customFormat="1" ht="25.5" customHeight="1">
      <c r="A30" s="126">
        <v>42</v>
      </c>
      <c r="B30" s="18">
        <v>108</v>
      </c>
      <c r="C30" s="126">
        <v>1</v>
      </c>
      <c r="D30" s="127" t="s">
        <v>216</v>
      </c>
      <c r="E30" s="228">
        <v>22215</v>
      </c>
    </row>
    <row r="31" spans="1:5" s="118" customFormat="1" ht="25.5" customHeight="1">
      <c r="A31" s="126">
        <v>11</v>
      </c>
      <c r="B31" s="18">
        <v>109</v>
      </c>
      <c r="C31" s="126">
        <v>1</v>
      </c>
      <c r="D31" s="127" t="s">
        <v>217</v>
      </c>
      <c r="E31" s="229">
        <v>62030</v>
      </c>
    </row>
    <row r="32" spans="1:5" s="118" customFormat="1" ht="25.5" customHeight="1">
      <c r="A32" s="126">
        <v>12</v>
      </c>
      <c r="B32" s="18">
        <v>109</v>
      </c>
      <c r="C32" s="126">
        <v>1</v>
      </c>
      <c r="D32" s="127" t="s">
        <v>218</v>
      </c>
      <c r="E32" s="229">
        <v>63915</v>
      </c>
    </row>
    <row r="33" spans="1:5" s="118" customFormat="1" ht="25.5" customHeight="1">
      <c r="A33" s="126">
        <v>11</v>
      </c>
      <c r="B33" s="18">
        <v>110</v>
      </c>
      <c r="C33" s="126">
        <v>1</v>
      </c>
      <c r="D33" s="127" t="s">
        <v>219</v>
      </c>
      <c r="E33" s="228">
        <v>114127</v>
      </c>
    </row>
    <row r="34" spans="1:5" s="118" customFormat="1" ht="25.5" customHeight="1">
      <c r="A34" s="126">
        <v>11</v>
      </c>
      <c r="B34" s="18">
        <v>112</v>
      </c>
      <c r="C34" s="126">
        <v>1</v>
      </c>
      <c r="D34" s="127" t="s">
        <v>220</v>
      </c>
      <c r="E34" s="228">
        <v>20000</v>
      </c>
    </row>
    <row r="35" spans="1:5" s="118" customFormat="1" ht="25.5" customHeight="1">
      <c r="A35" s="126">
        <v>21</v>
      </c>
      <c r="B35" s="18">
        <v>112</v>
      </c>
      <c r="C35" s="126">
        <v>1</v>
      </c>
      <c r="D35" s="127" t="s">
        <v>221</v>
      </c>
      <c r="E35" s="228">
        <v>195</v>
      </c>
    </row>
    <row r="36" spans="1:5" s="118" customFormat="1" ht="25.5" customHeight="1">
      <c r="A36" s="126">
        <v>22</v>
      </c>
      <c r="B36" s="18">
        <v>112</v>
      </c>
      <c r="C36" s="126">
        <v>1</v>
      </c>
      <c r="D36" s="127" t="s">
        <v>222</v>
      </c>
      <c r="E36" s="228">
        <v>415</v>
      </c>
    </row>
    <row r="37" spans="1:5" s="118" customFormat="1" ht="25.5" customHeight="1">
      <c r="A37" s="126">
        <v>24</v>
      </c>
      <c r="B37" s="18">
        <v>112</v>
      </c>
      <c r="C37" s="126">
        <v>1</v>
      </c>
      <c r="D37" s="127" t="s">
        <v>223</v>
      </c>
      <c r="E37" s="228">
        <v>25910</v>
      </c>
    </row>
    <row r="38" spans="1:5" s="118" customFormat="1" ht="25.5" customHeight="1">
      <c r="A38" s="126">
        <v>26</v>
      </c>
      <c r="B38" s="18">
        <v>112</v>
      </c>
      <c r="C38" s="126">
        <v>1</v>
      </c>
      <c r="D38" s="127" t="s">
        <v>224</v>
      </c>
      <c r="E38" s="228">
        <v>35894</v>
      </c>
    </row>
    <row r="39" spans="1:5" s="118" customFormat="1" ht="25.5" customHeight="1" thickBot="1">
      <c r="A39" s="123">
        <v>12</v>
      </c>
      <c r="B39" s="17">
        <v>100</v>
      </c>
      <c r="C39" s="131">
        <v>1</v>
      </c>
      <c r="D39" s="132" t="s">
        <v>293</v>
      </c>
      <c r="E39" s="87">
        <v>7000</v>
      </c>
    </row>
    <row r="40" spans="1:5" s="118" customFormat="1" ht="28.5" thickBot="1">
      <c r="A40" s="128"/>
      <c r="B40" s="10"/>
      <c r="C40" s="128"/>
      <c r="D40" s="93" t="s">
        <v>225</v>
      </c>
      <c r="E40" s="94">
        <f>SUM(E22:E39)</f>
        <v>850405</v>
      </c>
    </row>
    <row r="41" spans="1:5" s="136" customFormat="1" ht="28.5" thickBot="1">
      <c r="A41" s="133"/>
      <c r="B41" s="19"/>
      <c r="C41" s="133"/>
      <c r="D41" s="134" t="s">
        <v>226</v>
      </c>
      <c r="E41" s="135">
        <v>50000</v>
      </c>
    </row>
    <row r="42" spans="1:5" s="118" customFormat="1" ht="28.5" thickBot="1">
      <c r="A42" s="128"/>
      <c r="B42" s="10"/>
      <c r="C42" s="128"/>
      <c r="D42" s="93" t="s">
        <v>313</v>
      </c>
      <c r="E42" s="94">
        <f>SUM(E20+E40+E41)</f>
        <v>2350000</v>
      </c>
    </row>
  </sheetData>
  <sheetProtection/>
  <mergeCells count="6">
    <mergeCell ref="A1:E1"/>
    <mergeCell ref="A2:E2"/>
    <mergeCell ref="A3:E3"/>
    <mergeCell ref="D4:E4"/>
    <mergeCell ref="A5:C5"/>
    <mergeCell ref="D5:D6"/>
  </mergeCells>
  <printOptions horizontalCentered="1"/>
  <pageMargins left="0.3937007874015748" right="0.3937007874015748" top="0.2755905511811024" bottom="0.3937007874015748" header="0.31496062992125984" footer="0.31496062992125984"/>
  <pageSetup fitToHeight="0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showGridLines="0" rightToLeft="1" zoomScaleSheetLayoutView="100" zoomScalePageLayoutView="0" workbookViewId="0" topLeftCell="A1">
      <selection activeCell="A1" sqref="A1:C1"/>
    </sheetView>
  </sheetViews>
  <sheetFormatPr defaultColWidth="9.140625" defaultRowHeight="12.75"/>
  <cols>
    <col min="1" max="1" width="13.00390625" style="95" bestFit="1" customWidth="1"/>
    <col min="2" max="2" width="49.421875" style="96" bestFit="1" customWidth="1"/>
    <col min="3" max="3" width="24.57421875" style="96" customWidth="1"/>
    <col min="4" max="16384" width="9.140625" style="96" customWidth="1"/>
  </cols>
  <sheetData>
    <row r="1" spans="1:3" ht="28.5" customHeight="1">
      <c r="A1" s="285" t="s">
        <v>227</v>
      </c>
      <c r="B1" s="285"/>
      <c r="C1" s="285"/>
    </row>
    <row r="2" spans="1:3" s="30" customFormat="1" ht="24.75">
      <c r="A2" s="270" t="s">
        <v>228</v>
      </c>
      <c r="B2" s="270"/>
      <c r="C2" s="270"/>
    </row>
    <row r="3" spans="1:3" s="30" customFormat="1" ht="24.75">
      <c r="A3" s="270" t="s">
        <v>360</v>
      </c>
      <c r="B3" s="270"/>
      <c r="C3" s="270"/>
    </row>
    <row r="4" spans="2:3" ht="25.5" thickBot="1">
      <c r="B4" s="138"/>
      <c r="C4" s="139" t="s">
        <v>239</v>
      </c>
    </row>
    <row r="5" spans="1:3" s="141" customFormat="1" ht="27.75">
      <c r="A5" s="140" t="s">
        <v>0</v>
      </c>
      <c r="B5" s="286" t="s">
        <v>1</v>
      </c>
      <c r="C5" s="140" t="s">
        <v>139</v>
      </c>
    </row>
    <row r="6" spans="1:3" s="30" customFormat="1" ht="28.5" thickBot="1">
      <c r="A6" s="142" t="s">
        <v>2</v>
      </c>
      <c r="B6" s="287"/>
      <c r="C6" s="142" t="s">
        <v>140</v>
      </c>
    </row>
    <row r="7" spans="1:3" s="30" customFormat="1" ht="27.75">
      <c r="A7" s="143"/>
      <c r="B7" s="246" t="s">
        <v>314</v>
      </c>
      <c r="C7" s="144"/>
    </row>
    <row r="8" spans="1:3" s="30" customFormat="1" ht="27.75">
      <c r="A8" s="143"/>
      <c r="B8" s="243" t="s">
        <v>240</v>
      </c>
      <c r="C8" s="144"/>
    </row>
    <row r="9" spans="1:3" s="30" customFormat="1" ht="25.5" thickBot="1">
      <c r="A9" s="215">
        <v>10500</v>
      </c>
      <c r="B9" s="244" t="s">
        <v>229</v>
      </c>
      <c r="C9" s="216">
        <v>145500</v>
      </c>
    </row>
    <row r="10" spans="1:3" s="30" customFormat="1" ht="28.5" thickBot="1">
      <c r="A10" s="92"/>
      <c r="B10" s="145" t="s">
        <v>13</v>
      </c>
      <c r="C10" s="146">
        <f>SUM(C9:C9)</f>
        <v>145500</v>
      </c>
    </row>
    <row r="11" spans="1:3" s="30" customFormat="1" ht="27.75">
      <c r="A11" s="143"/>
      <c r="B11" s="243" t="s">
        <v>321</v>
      </c>
      <c r="C11" s="147"/>
    </row>
    <row r="12" spans="1:3" s="30" customFormat="1" ht="24.75">
      <c r="A12" s="215">
        <v>10107</v>
      </c>
      <c r="B12" s="244" t="s">
        <v>230</v>
      </c>
      <c r="C12" s="216">
        <v>700</v>
      </c>
    </row>
    <row r="13" spans="1:3" s="30" customFormat="1" ht="25.5" thickBot="1">
      <c r="A13" s="213">
        <v>11900</v>
      </c>
      <c r="B13" s="245" t="s">
        <v>231</v>
      </c>
      <c r="C13" s="214">
        <v>18800</v>
      </c>
    </row>
    <row r="14" spans="1:3" s="30" customFormat="1" ht="28.5" thickBot="1">
      <c r="A14" s="92"/>
      <c r="B14" s="145" t="s">
        <v>323</v>
      </c>
      <c r="C14" s="146">
        <f>SUM(C12:C13)</f>
        <v>19500</v>
      </c>
    </row>
    <row r="15" spans="1:3" s="30" customFormat="1" ht="28.5" thickBot="1">
      <c r="A15" s="92"/>
      <c r="B15" s="145" t="s">
        <v>232</v>
      </c>
      <c r="C15" s="146">
        <f>C10+C14</f>
        <v>165000</v>
      </c>
    </row>
    <row r="16" spans="1:3" s="30" customFormat="1" ht="27.75">
      <c r="A16" s="143"/>
      <c r="B16" s="246" t="s">
        <v>322</v>
      </c>
      <c r="C16" s="148"/>
    </row>
    <row r="17" spans="1:3" s="30" customFormat="1" ht="27.75">
      <c r="A17" s="143"/>
      <c r="B17" s="247" t="s">
        <v>253</v>
      </c>
      <c r="C17" s="149"/>
    </row>
    <row r="18" spans="1:3" s="30" customFormat="1" ht="25.5" thickBot="1">
      <c r="A18" s="212">
        <v>40500</v>
      </c>
      <c r="B18" s="248" t="s">
        <v>233</v>
      </c>
      <c r="C18" s="217">
        <v>140000</v>
      </c>
    </row>
    <row r="19" spans="1:3" s="30" customFormat="1" ht="28.5" thickBot="1">
      <c r="A19" s="92"/>
      <c r="B19" s="145" t="s">
        <v>270</v>
      </c>
      <c r="C19" s="146">
        <f>SUM(C18)</f>
        <v>140000</v>
      </c>
    </row>
    <row r="20" spans="1:3" ht="28.5" thickBot="1">
      <c r="A20" s="150"/>
      <c r="B20" s="151" t="s">
        <v>315</v>
      </c>
      <c r="C20" s="152">
        <f>SUM(C18)</f>
        <v>140000</v>
      </c>
    </row>
    <row r="21" spans="1:3" ht="24.75">
      <c r="A21" s="153"/>
      <c r="B21" s="58"/>
      <c r="C21" s="138"/>
    </row>
    <row r="22" spans="2:3" ht="24.75">
      <c r="B22" s="138"/>
      <c r="C22" s="138"/>
    </row>
    <row r="23" spans="2:3" ht="24.75">
      <c r="B23" s="138"/>
      <c r="C23" s="138"/>
    </row>
    <row r="24" spans="2:3" ht="24.75">
      <c r="B24" s="138"/>
      <c r="C24" s="138"/>
    </row>
    <row r="25" spans="2:3" ht="24.75">
      <c r="B25" s="138"/>
      <c r="C25" s="138"/>
    </row>
    <row r="26" spans="2:3" ht="24.75">
      <c r="B26" s="138"/>
      <c r="C26" s="138"/>
    </row>
    <row r="27" spans="2:3" ht="24.75">
      <c r="B27" s="138"/>
      <c r="C27" s="138"/>
    </row>
    <row r="28" spans="2:3" ht="24.75">
      <c r="B28" s="138"/>
      <c r="C28" s="138"/>
    </row>
    <row r="29" spans="2:3" ht="24.75">
      <c r="B29" s="138"/>
      <c r="C29" s="138"/>
    </row>
    <row r="30" spans="2:3" ht="24.75">
      <c r="B30" s="138"/>
      <c r="C30" s="138"/>
    </row>
  </sheetData>
  <sheetProtection/>
  <mergeCells count="4">
    <mergeCell ref="A1:C1"/>
    <mergeCell ref="A2:C2"/>
    <mergeCell ref="A3:C3"/>
    <mergeCell ref="B5:B6"/>
  </mergeCell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showGridLines="0" rightToLeft="1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2" width="8.7109375" style="96" customWidth="1"/>
    <col min="3" max="3" width="8.7109375" style="95" customWidth="1"/>
    <col min="4" max="4" width="65.00390625" style="96" customWidth="1"/>
    <col min="5" max="5" width="19.00390625" style="96" customWidth="1"/>
    <col min="6" max="16384" width="9.140625" style="96" customWidth="1"/>
  </cols>
  <sheetData>
    <row r="1" spans="1:5" s="30" customFormat="1" ht="29.25" customHeight="1">
      <c r="A1" s="288" t="s">
        <v>234</v>
      </c>
      <c r="B1" s="288"/>
      <c r="C1" s="288"/>
      <c r="D1" s="288"/>
      <c r="E1" s="288"/>
    </row>
    <row r="2" spans="1:5" s="30" customFormat="1" ht="24.75">
      <c r="A2" s="270" t="s">
        <v>228</v>
      </c>
      <c r="B2" s="270"/>
      <c r="C2" s="270"/>
      <c r="D2" s="270"/>
      <c r="E2" s="270"/>
    </row>
    <row r="3" spans="1:5" s="30" customFormat="1" ht="24.75">
      <c r="A3" s="270" t="s">
        <v>355</v>
      </c>
      <c r="B3" s="270"/>
      <c r="C3" s="270"/>
      <c r="D3" s="270"/>
      <c r="E3" s="270"/>
    </row>
    <row r="4" spans="3:5" ht="19.5" customHeight="1" thickBot="1">
      <c r="C4" s="154"/>
      <c r="D4" s="274" t="s">
        <v>239</v>
      </c>
      <c r="E4" s="274"/>
    </row>
    <row r="5" spans="1:5" s="141" customFormat="1" ht="28.5" thickBot="1">
      <c r="A5" s="289" t="s">
        <v>192</v>
      </c>
      <c r="B5" s="290"/>
      <c r="C5" s="291"/>
      <c r="D5" s="286" t="s">
        <v>1</v>
      </c>
      <c r="E5" s="140" t="s">
        <v>139</v>
      </c>
    </row>
    <row r="6" spans="1:5" s="141" customFormat="1" ht="28.5" thickBot="1">
      <c r="A6" s="156" t="s">
        <v>193</v>
      </c>
      <c r="B6" s="156" t="s">
        <v>194</v>
      </c>
      <c r="C6" s="155" t="s">
        <v>195</v>
      </c>
      <c r="D6" s="287"/>
      <c r="E6" s="142" t="s">
        <v>140</v>
      </c>
    </row>
    <row r="7" spans="1:5" s="141" customFormat="1" ht="27.75">
      <c r="A7" s="157"/>
      <c r="B7" s="157"/>
      <c r="C7" s="158"/>
      <c r="D7" s="249"/>
      <c r="E7" s="159"/>
    </row>
    <row r="8" spans="1:5" s="30" customFormat="1" ht="27.75">
      <c r="A8" s="123"/>
      <c r="B8" s="123"/>
      <c r="C8" s="160"/>
      <c r="D8" s="246" t="s">
        <v>302</v>
      </c>
      <c r="E8" s="161"/>
    </row>
    <row r="9" spans="1:5" s="30" customFormat="1" ht="27.75">
      <c r="A9" s="126">
        <v>11</v>
      </c>
      <c r="B9" s="126">
        <v>213</v>
      </c>
      <c r="C9" s="126">
        <v>1</v>
      </c>
      <c r="D9" s="250" t="s">
        <v>235</v>
      </c>
      <c r="E9" s="39">
        <v>4000</v>
      </c>
    </row>
    <row r="10" spans="1:5" s="30" customFormat="1" ht="27.75">
      <c r="A10" s="232">
        <v>11</v>
      </c>
      <c r="B10" s="232">
        <v>215</v>
      </c>
      <c r="C10" s="232">
        <v>1</v>
      </c>
      <c r="D10" s="251" t="s">
        <v>361</v>
      </c>
      <c r="E10" s="42">
        <v>16000</v>
      </c>
    </row>
    <row r="11" spans="1:5" s="30" customFormat="1" ht="28.5" thickBot="1">
      <c r="A11" s="259">
        <v>11</v>
      </c>
      <c r="B11" s="259">
        <v>217</v>
      </c>
      <c r="C11" s="259">
        <v>1</v>
      </c>
      <c r="D11" s="252" t="s">
        <v>368</v>
      </c>
      <c r="E11" s="219">
        <v>145000</v>
      </c>
    </row>
    <row r="12" spans="1:5" s="30" customFormat="1" ht="28.5" thickBot="1">
      <c r="A12" s="128"/>
      <c r="B12" s="128"/>
      <c r="C12" s="162"/>
      <c r="D12" s="145" t="s">
        <v>316</v>
      </c>
      <c r="E12" s="146">
        <f>SUM(E9:E11)</f>
        <v>165000</v>
      </c>
    </row>
    <row r="13" spans="1:5" s="30" customFormat="1" ht="27.75">
      <c r="A13" s="123"/>
      <c r="B13" s="123"/>
      <c r="C13" s="160"/>
      <c r="D13" s="163"/>
      <c r="E13" s="161"/>
    </row>
    <row r="14" spans="1:5" s="30" customFormat="1" ht="27.75">
      <c r="A14" s="123"/>
      <c r="B14" s="123"/>
      <c r="C14" s="160"/>
      <c r="D14" s="246" t="s">
        <v>303</v>
      </c>
      <c r="E14" s="161"/>
    </row>
    <row r="15" spans="1:5" s="164" customFormat="1" ht="27.75">
      <c r="A15" s="232">
        <v>11</v>
      </c>
      <c r="B15" s="232">
        <v>430</v>
      </c>
      <c r="C15" s="232">
        <v>1</v>
      </c>
      <c r="D15" s="251" t="s">
        <v>236</v>
      </c>
      <c r="E15" s="42">
        <v>20000</v>
      </c>
    </row>
    <row r="16" spans="1:5" s="164" customFormat="1" ht="28.5" thickBot="1">
      <c r="A16" s="218">
        <v>11</v>
      </c>
      <c r="B16" s="218">
        <v>431</v>
      </c>
      <c r="C16" s="218">
        <v>1</v>
      </c>
      <c r="D16" s="252" t="s">
        <v>362</v>
      </c>
      <c r="E16" s="219">
        <v>120000</v>
      </c>
    </row>
    <row r="17" spans="1:5" s="30" customFormat="1" ht="28.5" thickBot="1">
      <c r="A17" s="128"/>
      <c r="B17" s="128"/>
      <c r="C17" s="165"/>
      <c r="D17" s="145" t="s">
        <v>315</v>
      </c>
      <c r="E17" s="146">
        <f>E15+E16</f>
        <v>140000</v>
      </c>
    </row>
    <row r="18" spans="1:5" ht="20.25" customHeight="1">
      <c r="A18" s="166"/>
      <c r="B18" s="166"/>
      <c r="C18" s="96"/>
      <c r="E18" s="167"/>
    </row>
    <row r="19" spans="3:5" ht="24.75">
      <c r="C19" s="154"/>
      <c r="D19" s="167"/>
      <c r="E19" s="167"/>
    </row>
    <row r="20" spans="4:5" ht="24.75">
      <c r="D20" s="167"/>
      <c r="E20" s="167"/>
    </row>
    <row r="21" spans="3:5" ht="24.75">
      <c r="C21" s="154"/>
      <c r="D21" s="167"/>
      <c r="E21" s="167"/>
    </row>
    <row r="22" spans="3:5" ht="24.75">
      <c r="C22" s="154"/>
      <c r="D22" s="167"/>
      <c r="E22" s="167"/>
    </row>
    <row r="23" spans="3:5" ht="24.75">
      <c r="C23" s="154"/>
      <c r="D23" s="167"/>
      <c r="E23" s="167"/>
    </row>
    <row r="24" spans="3:5" ht="24.75">
      <c r="C24" s="154"/>
      <c r="D24" s="167"/>
      <c r="E24" s="167"/>
    </row>
    <row r="25" spans="3:5" ht="24.75">
      <c r="C25" s="154"/>
      <c r="D25" s="167"/>
      <c r="E25" s="167"/>
    </row>
    <row r="26" spans="3:5" ht="24.75">
      <c r="C26" s="154"/>
      <c r="D26" s="167"/>
      <c r="E26" s="167"/>
    </row>
    <row r="27" spans="3:5" ht="24.75">
      <c r="C27" s="154"/>
      <c r="D27" s="167"/>
      <c r="E27" s="167"/>
    </row>
    <row r="28" spans="3:5" ht="24.75">
      <c r="C28" s="154"/>
      <c r="D28" s="167"/>
      <c r="E28" s="167"/>
    </row>
  </sheetData>
  <sheetProtection/>
  <mergeCells count="6">
    <mergeCell ref="A1:E1"/>
    <mergeCell ref="A2:E2"/>
    <mergeCell ref="A3:E3"/>
    <mergeCell ref="D4:E4"/>
    <mergeCell ref="A5:C5"/>
    <mergeCell ref="D5:D6"/>
  </mergeCells>
  <printOptions horizontalCentered="1"/>
  <pageMargins left="0.4724409448818898" right="0.4724409448818898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showGridLines="0" rightToLeft="1" zoomScaleSheetLayoutView="115" workbookViewId="0" topLeftCell="A1">
      <selection activeCell="A1" sqref="A1:E1"/>
    </sheetView>
  </sheetViews>
  <sheetFormatPr defaultColWidth="9.140625" defaultRowHeight="12.75"/>
  <cols>
    <col min="1" max="1" width="11.57421875" style="15" customWidth="1"/>
    <col min="2" max="2" width="65.8515625" style="2" customWidth="1"/>
    <col min="3" max="3" width="23.00390625" style="2" bestFit="1" customWidth="1"/>
    <col min="4" max="4" width="16.421875" style="2" customWidth="1"/>
    <col min="5" max="5" width="18.421875" style="2" bestFit="1" customWidth="1"/>
    <col min="6" max="16384" width="9.140625" style="2" customWidth="1"/>
  </cols>
  <sheetData>
    <row r="1" spans="1:5" ht="23.25" customHeight="1">
      <c r="A1" s="298" t="s">
        <v>34</v>
      </c>
      <c r="B1" s="299"/>
      <c r="C1" s="299"/>
      <c r="D1" s="299"/>
      <c r="E1" s="299"/>
    </row>
    <row r="2" spans="1:5" s="1" customFormat="1" ht="28.5" customHeight="1">
      <c r="A2" s="300" t="s">
        <v>106</v>
      </c>
      <c r="B2" s="300"/>
      <c r="C2" s="300"/>
      <c r="D2" s="300"/>
      <c r="E2" s="300"/>
    </row>
    <row r="3" spans="1:5" s="1" customFormat="1" ht="28.5" customHeight="1">
      <c r="A3" s="300" t="s">
        <v>107</v>
      </c>
      <c r="B3" s="300"/>
      <c r="C3" s="300"/>
      <c r="D3" s="300"/>
      <c r="E3" s="300"/>
    </row>
    <row r="4" spans="1:5" s="1" customFormat="1" ht="28.5" customHeight="1">
      <c r="A4" s="300" t="s">
        <v>341</v>
      </c>
      <c r="B4" s="300"/>
      <c r="C4" s="300"/>
      <c r="D4" s="300"/>
      <c r="E4" s="300"/>
    </row>
    <row r="5" spans="1:5" ht="21" thickBot="1">
      <c r="A5" s="296" t="s">
        <v>239</v>
      </c>
      <c r="B5" s="297"/>
      <c r="C5" s="297"/>
      <c r="D5" s="297"/>
      <c r="E5" s="296"/>
    </row>
    <row r="6" spans="1:5" ht="23.25" customHeight="1" thickBot="1">
      <c r="A6" s="11" t="s">
        <v>0</v>
      </c>
      <c r="B6" s="294" t="s">
        <v>1</v>
      </c>
      <c r="C6" s="301" t="s">
        <v>35</v>
      </c>
      <c r="D6" s="302"/>
      <c r="E6" s="13" t="s">
        <v>245</v>
      </c>
    </row>
    <row r="7" spans="1:5" ht="27" customHeight="1" thickBot="1">
      <c r="A7" s="12" t="s">
        <v>2</v>
      </c>
      <c r="B7" s="295"/>
      <c r="C7" s="16" t="s">
        <v>244</v>
      </c>
      <c r="D7" s="14" t="s">
        <v>247</v>
      </c>
      <c r="E7" s="14" t="s">
        <v>246</v>
      </c>
    </row>
    <row r="8" spans="1:9" s="1" customFormat="1" ht="25.5" customHeight="1">
      <c r="A8" s="21">
        <v>10100</v>
      </c>
      <c r="B8" s="253" t="s">
        <v>36</v>
      </c>
      <c r="C8" s="20">
        <v>139739</v>
      </c>
      <c r="D8" s="20">
        <v>425</v>
      </c>
      <c r="E8" s="20">
        <f>C8+D8</f>
        <v>140164</v>
      </c>
      <c r="I8" s="220"/>
    </row>
    <row r="9" spans="1:11" s="1" customFormat="1" ht="25.5" customHeight="1">
      <c r="A9" s="22">
        <v>16600</v>
      </c>
      <c r="B9" s="254" t="s">
        <v>37</v>
      </c>
      <c r="C9" s="20">
        <v>289022</v>
      </c>
      <c r="D9" s="20">
        <v>942</v>
      </c>
      <c r="E9" s="20">
        <f aca="true" t="shared" si="0" ref="E9:E68">C9+D9</f>
        <v>289964</v>
      </c>
      <c r="H9" s="236"/>
      <c r="I9" s="236"/>
      <c r="J9" s="236"/>
      <c r="K9" s="236">
        <f>F9</f>
        <v>0</v>
      </c>
    </row>
    <row r="10" spans="1:5" s="1" customFormat="1" ht="25.5" customHeight="1">
      <c r="A10" s="22">
        <v>10200</v>
      </c>
      <c r="B10" s="254" t="s">
        <v>307</v>
      </c>
      <c r="C10" s="20">
        <v>5174</v>
      </c>
      <c r="D10" s="20">
        <v>48</v>
      </c>
      <c r="E10" s="20">
        <f t="shared" si="0"/>
        <v>5222</v>
      </c>
    </row>
    <row r="11" spans="1:5" s="1" customFormat="1" ht="25.5" customHeight="1">
      <c r="A11" s="22">
        <v>15300</v>
      </c>
      <c r="B11" s="254" t="s">
        <v>93</v>
      </c>
      <c r="C11" s="20">
        <v>1528</v>
      </c>
      <c r="D11" s="20">
        <v>10</v>
      </c>
      <c r="E11" s="20">
        <f t="shared" si="0"/>
        <v>1538</v>
      </c>
    </row>
    <row r="12" spans="1:5" s="1" customFormat="1" ht="25.5" customHeight="1">
      <c r="A12" s="22">
        <v>10400</v>
      </c>
      <c r="B12" s="254" t="s">
        <v>38</v>
      </c>
      <c r="C12" s="20">
        <v>4331</v>
      </c>
      <c r="D12" s="20">
        <v>34</v>
      </c>
      <c r="E12" s="20">
        <f t="shared" si="0"/>
        <v>4365</v>
      </c>
    </row>
    <row r="13" spans="1:5" s="1" customFormat="1" ht="25.5" customHeight="1">
      <c r="A13" s="22">
        <v>10500</v>
      </c>
      <c r="B13" s="254" t="s">
        <v>39</v>
      </c>
      <c r="C13" s="20">
        <v>17406</v>
      </c>
      <c r="D13" s="20">
        <v>423</v>
      </c>
      <c r="E13" s="20">
        <f t="shared" si="0"/>
        <v>17829</v>
      </c>
    </row>
    <row r="14" spans="1:5" s="1" customFormat="1" ht="25.5" customHeight="1">
      <c r="A14" s="22">
        <v>10600</v>
      </c>
      <c r="B14" s="254" t="s">
        <v>40</v>
      </c>
      <c r="C14" s="20">
        <v>65724</v>
      </c>
      <c r="D14" s="20">
        <v>136</v>
      </c>
      <c r="E14" s="20">
        <f t="shared" si="0"/>
        <v>65860</v>
      </c>
    </row>
    <row r="15" spans="1:5" s="1" customFormat="1" ht="25.5" customHeight="1">
      <c r="A15" s="22">
        <v>10700</v>
      </c>
      <c r="B15" s="254" t="s">
        <v>41</v>
      </c>
      <c r="C15" s="20">
        <v>35703</v>
      </c>
      <c r="D15" s="20">
        <v>52</v>
      </c>
      <c r="E15" s="20">
        <f t="shared" si="0"/>
        <v>35755</v>
      </c>
    </row>
    <row r="16" spans="1:5" s="1" customFormat="1" ht="25.5" customHeight="1">
      <c r="A16" s="22">
        <v>10800</v>
      </c>
      <c r="B16" s="254" t="s">
        <v>310</v>
      </c>
      <c r="C16" s="20">
        <v>9800</v>
      </c>
      <c r="D16" s="20">
        <v>18</v>
      </c>
      <c r="E16" s="20">
        <f t="shared" si="0"/>
        <v>9818</v>
      </c>
    </row>
    <row r="17" spans="1:5" s="1" customFormat="1" ht="25.5" customHeight="1">
      <c r="A17" s="22">
        <v>10900</v>
      </c>
      <c r="B17" s="254" t="s">
        <v>42</v>
      </c>
      <c r="C17" s="20">
        <v>16000</v>
      </c>
      <c r="D17" s="20">
        <v>19</v>
      </c>
      <c r="E17" s="20">
        <f t="shared" si="0"/>
        <v>16019</v>
      </c>
    </row>
    <row r="18" spans="1:5" s="1" customFormat="1" ht="25.5" customHeight="1">
      <c r="A18" s="22">
        <v>11000</v>
      </c>
      <c r="B18" s="254" t="s">
        <v>43</v>
      </c>
      <c r="C18" s="20">
        <v>4541</v>
      </c>
      <c r="D18" s="20">
        <v>1</v>
      </c>
      <c r="E18" s="20">
        <f t="shared" si="0"/>
        <v>4542</v>
      </c>
    </row>
    <row r="19" spans="1:5" s="1" customFormat="1" ht="25.5" customHeight="1">
      <c r="A19" s="22">
        <v>11100</v>
      </c>
      <c r="B19" s="254" t="s">
        <v>102</v>
      </c>
      <c r="C19" s="20">
        <v>53246</v>
      </c>
      <c r="D19" s="20">
        <v>16</v>
      </c>
      <c r="E19" s="20">
        <f t="shared" si="0"/>
        <v>53262</v>
      </c>
    </row>
    <row r="20" spans="1:5" s="1" customFormat="1" ht="25.5" customHeight="1">
      <c r="A20" s="22">
        <v>11200</v>
      </c>
      <c r="B20" s="254" t="s">
        <v>44</v>
      </c>
      <c r="C20" s="20">
        <v>18263</v>
      </c>
      <c r="D20" s="20">
        <v>24</v>
      </c>
      <c r="E20" s="20">
        <f t="shared" si="0"/>
        <v>18287</v>
      </c>
    </row>
    <row r="21" spans="1:5" s="26" customFormat="1" ht="25.5" customHeight="1">
      <c r="A21" s="27">
        <v>11300</v>
      </c>
      <c r="B21" s="255" t="s">
        <v>45</v>
      </c>
      <c r="C21" s="20">
        <v>681322</v>
      </c>
      <c r="D21" s="20">
        <v>3000</v>
      </c>
      <c r="E21" s="20">
        <f t="shared" si="0"/>
        <v>684322</v>
      </c>
    </row>
    <row r="22" spans="1:5" s="26" customFormat="1" ht="25.5" customHeight="1">
      <c r="A22" s="27">
        <v>11400</v>
      </c>
      <c r="B22" s="255" t="s">
        <v>46</v>
      </c>
      <c r="C22" s="20">
        <v>1170198</v>
      </c>
      <c r="D22" s="20">
        <v>1879</v>
      </c>
      <c r="E22" s="20">
        <f t="shared" si="0"/>
        <v>1172077</v>
      </c>
    </row>
    <row r="23" spans="1:5" s="1" customFormat="1" ht="25.5" customHeight="1">
      <c r="A23" s="22">
        <v>11500</v>
      </c>
      <c r="B23" s="254" t="s">
        <v>47</v>
      </c>
      <c r="C23" s="20">
        <v>143975</v>
      </c>
      <c r="D23" s="20">
        <v>128</v>
      </c>
      <c r="E23" s="20">
        <f t="shared" si="0"/>
        <v>144103</v>
      </c>
    </row>
    <row r="24" spans="1:5" s="1" customFormat="1" ht="25.5" customHeight="1">
      <c r="A24" s="22">
        <v>11600</v>
      </c>
      <c r="B24" s="254" t="s">
        <v>48</v>
      </c>
      <c r="C24" s="20">
        <v>10558</v>
      </c>
      <c r="D24" s="20">
        <v>3</v>
      </c>
      <c r="E24" s="20">
        <f t="shared" si="0"/>
        <v>10561</v>
      </c>
    </row>
    <row r="25" spans="1:5" s="1" customFormat="1" ht="25.5" customHeight="1">
      <c r="A25" s="22">
        <v>11700</v>
      </c>
      <c r="B25" s="254" t="s">
        <v>49</v>
      </c>
      <c r="C25" s="20">
        <v>15580</v>
      </c>
      <c r="D25" s="20">
        <v>74</v>
      </c>
      <c r="E25" s="20">
        <f t="shared" si="0"/>
        <v>15654</v>
      </c>
    </row>
    <row r="26" spans="1:5" s="1" customFormat="1" ht="25.5" customHeight="1">
      <c r="A26" s="22">
        <v>11900</v>
      </c>
      <c r="B26" s="254" t="s">
        <v>50</v>
      </c>
      <c r="C26" s="20">
        <v>41431</v>
      </c>
      <c r="D26" s="20">
        <v>17</v>
      </c>
      <c r="E26" s="20">
        <f t="shared" si="0"/>
        <v>41448</v>
      </c>
    </row>
    <row r="27" spans="1:5" s="1" customFormat="1" ht="25.5" customHeight="1">
      <c r="A27" s="22">
        <v>12100</v>
      </c>
      <c r="B27" s="254" t="s">
        <v>4</v>
      </c>
      <c r="C27" s="20">
        <v>98559</v>
      </c>
      <c r="D27" s="20">
        <v>0</v>
      </c>
      <c r="E27" s="20">
        <f t="shared" si="0"/>
        <v>98559</v>
      </c>
    </row>
    <row r="28" spans="1:5" s="1" customFormat="1" ht="25.5" customHeight="1">
      <c r="A28" s="22">
        <v>12200</v>
      </c>
      <c r="B28" s="254" t="s">
        <v>51</v>
      </c>
      <c r="C28" s="20">
        <v>679</v>
      </c>
      <c r="D28" s="20">
        <v>0</v>
      </c>
      <c r="E28" s="20">
        <f t="shared" si="0"/>
        <v>679</v>
      </c>
    </row>
    <row r="29" spans="1:5" s="1" customFormat="1" ht="25.5" customHeight="1">
      <c r="A29" s="22">
        <v>12300</v>
      </c>
      <c r="B29" s="254" t="s">
        <v>52</v>
      </c>
      <c r="C29" s="20">
        <v>96182</v>
      </c>
      <c r="D29" s="20">
        <v>27</v>
      </c>
      <c r="E29" s="20">
        <f t="shared" si="0"/>
        <v>96209</v>
      </c>
    </row>
    <row r="30" spans="1:5" s="1" customFormat="1" ht="25.5" customHeight="1">
      <c r="A30" s="22">
        <v>12400</v>
      </c>
      <c r="B30" s="254" t="s">
        <v>116</v>
      </c>
      <c r="C30" s="20">
        <v>4092</v>
      </c>
      <c r="D30" s="20">
        <v>4</v>
      </c>
      <c r="E30" s="20">
        <f t="shared" si="0"/>
        <v>4096</v>
      </c>
    </row>
    <row r="31" spans="1:5" s="1" customFormat="1" ht="25.5" customHeight="1">
      <c r="A31" s="22">
        <v>12700</v>
      </c>
      <c r="B31" s="254" t="s">
        <v>53</v>
      </c>
      <c r="C31" s="20">
        <v>2710</v>
      </c>
      <c r="D31" s="20">
        <v>15</v>
      </c>
      <c r="E31" s="20">
        <f t="shared" si="0"/>
        <v>2725</v>
      </c>
    </row>
    <row r="32" spans="1:5" s="1" customFormat="1" ht="25.5" customHeight="1">
      <c r="A32" s="22">
        <v>13000</v>
      </c>
      <c r="B32" s="254" t="s">
        <v>54</v>
      </c>
      <c r="C32" s="20">
        <v>7389</v>
      </c>
      <c r="D32" s="20">
        <v>4</v>
      </c>
      <c r="E32" s="20">
        <f t="shared" si="0"/>
        <v>7393</v>
      </c>
    </row>
    <row r="33" spans="1:5" s="1" customFormat="1" ht="25.5" customHeight="1">
      <c r="A33" s="22">
        <v>13100</v>
      </c>
      <c r="B33" s="254" t="s">
        <v>55</v>
      </c>
      <c r="C33" s="20">
        <v>6503</v>
      </c>
      <c r="D33" s="20">
        <v>0</v>
      </c>
      <c r="E33" s="20">
        <f t="shared" si="0"/>
        <v>6503</v>
      </c>
    </row>
    <row r="34" spans="1:5" s="1" customFormat="1" ht="25.5" customHeight="1">
      <c r="A34" s="22">
        <v>13700</v>
      </c>
      <c r="B34" s="254" t="s">
        <v>333</v>
      </c>
      <c r="C34" s="20">
        <v>207601</v>
      </c>
      <c r="D34" s="20">
        <v>1540</v>
      </c>
      <c r="E34" s="20">
        <f t="shared" si="0"/>
        <v>209141</v>
      </c>
    </row>
    <row r="35" spans="1:5" s="1" customFormat="1" ht="25.5" customHeight="1">
      <c r="A35" s="22">
        <v>14000</v>
      </c>
      <c r="B35" s="254" t="s">
        <v>98</v>
      </c>
      <c r="C35" s="20">
        <v>18680</v>
      </c>
      <c r="D35" s="20">
        <v>222</v>
      </c>
      <c r="E35" s="20">
        <f t="shared" si="0"/>
        <v>18902</v>
      </c>
    </row>
    <row r="36" spans="1:5" s="1" customFormat="1" ht="25.5" customHeight="1">
      <c r="A36" s="22">
        <v>14200</v>
      </c>
      <c r="B36" s="254" t="s">
        <v>56</v>
      </c>
      <c r="C36" s="20">
        <v>186239</v>
      </c>
      <c r="D36" s="20">
        <v>63</v>
      </c>
      <c r="E36" s="20">
        <f t="shared" si="0"/>
        <v>186302</v>
      </c>
    </row>
    <row r="37" spans="1:5" s="1" customFormat="1" ht="25.5" customHeight="1">
      <c r="A37" s="22">
        <v>15000</v>
      </c>
      <c r="B37" s="254" t="s">
        <v>57</v>
      </c>
      <c r="C37" s="20">
        <v>29866</v>
      </c>
      <c r="D37" s="20">
        <v>25</v>
      </c>
      <c r="E37" s="20">
        <f t="shared" si="0"/>
        <v>29891</v>
      </c>
    </row>
    <row r="38" spans="1:5" s="1" customFormat="1" ht="25.5" customHeight="1">
      <c r="A38" s="22">
        <v>15200</v>
      </c>
      <c r="B38" s="254" t="s">
        <v>309</v>
      </c>
      <c r="C38" s="20">
        <v>1127</v>
      </c>
      <c r="D38" s="20">
        <v>0</v>
      </c>
      <c r="E38" s="20">
        <f t="shared" si="0"/>
        <v>1127</v>
      </c>
    </row>
    <row r="39" spans="1:5" s="1" customFormat="1" ht="25.5" customHeight="1">
      <c r="A39" s="22">
        <v>15500</v>
      </c>
      <c r="B39" s="254" t="s">
        <v>58</v>
      </c>
      <c r="C39" s="20">
        <v>59182</v>
      </c>
      <c r="D39" s="20">
        <v>379</v>
      </c>
      <c r="E39" s="20">
        <f t="shared" si="0"/>
        <v>59561</v>
      </c>
    </row>
    <row r="40" spans="1:5" s="1" customFormat="1" ht="25.5" customHeight="1" thickBot="1">
      <c r="A40" s="23">
        <v>15600</v>
      </c>
      <c r="B40" s="256" t="s">
        <v>254</v>
      </c>
      <c r="C40" s="235">
        <v>243622</v>
      </c>
      <c r="D40" s="235">
        <v>0</v>
      </c>
      <c r="E40" s="235">
        <f t="shared" si="0"/>
        <v>243622</v>
      </c>
    </row>
    <row r="41" spans="1:5" s="1" customFormat="1" ht="25.5" customHeight="1">
      <c r="A41" s="24">
        <v>15700</v>
      </c>
      <c r="B41" s="253" t="s">
        <v>101</v>
      </c>
      <c r="C41" s="234">
        <v>10878</v>
      </c>
      <c r="D41" s="234">
        <v>0</v>
      </c>
      <c r="E41" s="234">
        <f t="shared" si="0"/>
        <v>10878</v>
      </c>
    </row>
    <row r="42" spans="1:5" s="1" customFormat="1" ht="25.5" customHeight="1">
      <c r="A42" s="22">
        <v>15800</v>
      </c>
      <c r="B42" s="254" t="s">
        <v>97</v>
      </c>
      <c r="C42" s="20">
        <v>13958</v>
      </c>
      <c r="D42" s="20">
        <v>0</v>
      </c>
      <c r="E42" s="20">
        <f t="shared" si="0"/>
        <v>13958</v>
      </c>
    </row>
    <row r="43" spans="1:5" s="1" customFormat="1" ht="25.5" customHeight="1">
      <c r="A43" s="22">
        <v>15900</v>
      </c>
      <c r="B43" s="254" t="s">
        <v>298</v>
      </c>
      <c r="C43" s="20">
        <v>85333</v>
      </c>
      <c r="D43" s="20">
        <v>189</v>
      </c>
      <c r="E43" s="20">
        <f>C43+D43</f>
        <v>85522</v>
      </c>
    </row>
    <row r="44" spans="1:5" s="1" customFormat="1" ht="25.5" customHeight="1">
      <c r="A44" s="22">
        <v>16000</v>
      </c>
      <c r="B44" s="254" t="s">
        <v>59</v>
      </c>
      <c r="C44" s="20">
        <v>9255</v>
      </c>
      <c r="D44" s="20">
        <v>20</v>
      </c>
      <c r="E44" s="20">
        <f t="shared" si="0"/>
        <v>9275</v>
      </c>
    </row>
    <row r="45" spans="1:5" s="1" customFormat="1" ht="25.5" customHeight="1">
      <c r="A45" s="24">
        <v>16100</v>
      </c>
      <c r="B45" s="253" t="s">
        <v>90</v>
      </c>
      <c r="C45" s="20">
        <v>18958</v>
      </c>
      <c r="D45" s="20">
        <v>0</v>
      </c>
      <c r="E45" s="20">
        <f t="shared" si="0"/>
        <v>18958</v>
      </c>
    </row>
    <row r="46" spans="1:5" s="1" customFormat="1" ht="25.5" customHeight="1">
      <c r="A46" s="24">
        <v>16200</v>
      </c>
      <c r="B46" s="253" t="s">
        <v>60</v>
      </c>
      <c r="C46" s="20">
        <v>19984</v>
      </c>
      <c r="D46" s="20">
        <v>11</v>
      </c>
      <c r="E46" s="20">
        <f t="shared" si="0"/>
        <v>19995</v>
      </c>
    </row>
    <row r="47" spans="1:5" s="1" customFormat="1" ht="25.5" customHeight="1">
      <c r="A47" s="22">
        <v>16500</v>
      </c>
      <c r="B47" s="254" t="s">
        <v>8</v>
      </c>
      <c r="C47" s="20">
        <v>10620</v>
      </c>
      <c r="D47" s="20">
        <v>55</v>
      </c>
      <c r="E47" s="20">
        <f t="shared" si="0"/>
        <v>10675</v>
      </c>
    </row>
    <row r="48" spans="1:5" s="1" customFormat="1" ht="25.5" customHeight="1">
      <c r="A48" s="22">
        <v>16700</v>
      </c>
      <c r="B48" s="254" t="s">
        <v>9</v>
      </c>
      <c r="C48" s="20">
        <v>12046</v>
      </c>
      <c r="D48" s="20">
        <v>9</v>
      </c>
      <c r="E48" s="20">
        <f t="shared" si="0"/>
        <v>12055</v>
      </c>
    </row>
    <row r="49" spans="1:5" s="1" customFormat="1" ht="25.5" customHeight="1">
      <c r="A49" s="22">
        <v>16800</v>
      </c>
      <c r="B49" s="254" t="s">
        <v>61</v>
      </c>
      <c r="C49" s="20">
        <v>5853</v>
      </c>
      <c r="D49" s="20">
        <v>43</v>
      </c>
      <c r="E49" s="20">
        <f t="shared" si="0"/>
        <v>5896</v>
      </c>
    </row>
    <row r="50" spans="1:5" s="1" customFormat="1" ht="25.5" customHeight="1">
      <c r="A50" s="22">
        <v>16900</v>
      </c>
      <c r="B50" s="254" t="s">
        <v>288</v>
      </c>
      <c r="C50" s="20">
        <v>8957</v>
      </c>
      <c r="D50" s="20">
        <v>163</v>
      </c>
      <c r="E50" s="20">
        <f t="shared" si="0"/>
        <v>9120</v>
      </c>
    </row>
    <row r="51" spans="1:5" s="1" customFormat="1" ht="25.5" customHeight="1">
      <c r="A51" s="22">
        <v>17600</v>
      </c>
      <c r="B51" s="254" t="s">
        <v>62</v>
      </c>
      <c r="C51" s="20">
        <v>157190</v>
      </c>
      <c r="D51" s="20">
        <v>344</v>
      </c>
      <c r="E51" s="20">
        <f t="shared" si="0"/>
        <v>157534</v>
      </c>
    </row>
    <row r="52" spans="1:5" s="1" customFormat="1" ht="25.5" customHeight="1">
      <c r="A52" s="22">
        <v>17700</v>
      </c>
      <c r="B52" s="254" t="s">
        <v>63</v>
      </c>
      <c r="C52" s="20">
        <v>5082</v>
      </c>
      <c r="D52" s="20">
        <v>31</v>
      </c>
      <c r="E52" s="20">
        <f t="shared" si="0"/>
        <v>5113</v>
      </c>
    </row>
    <row r="53" spans="1:5" s="1" customFormat="1" ht="25.5" customHeight="1">
      <c r="A53" s="22">
        <v>17800</v>
      </c>
      <c r="B53" s="254" t="s">
        <v>10</v>
      </c>
      <c r="C53" s="20">
        <v>14708</v>
      </c>
      <c r="D53" s="20">
        <v>13</v>
      </c>
      <c r="E53" s="20">
        <f t="shared" si="0"/>
        <v>14721</v>
      </c>
    </row>
    <row r="54" spans="1:5" s="1" customFormat="1" ht="25.5" customHeight="1">
      <c r="A54" s="22">
        <v>18300</v>
      </c>
      <c r="B54" s="254" t="s">
        <v>87</v>
      </c>
      <c r="C54" s="20">
        <v>12801</v>
      </c>
      <c r="D54" s="20">
        <v>3</v>
      </c>
      <c r="E54" s="20">
        <f t="shared" si="0"/>
        <v>12804</v>
      </c>
    </row>
    <row r="55" spans="1:5" s="1" customFormat="1" ht="25.5" customHeight="1">
      <c r="A55" s="22">
        <v>18400</v>
      </c>
      <c r="B55" s="254" t="s">
        <v>96</v>
      </c>
      <c r="C55" s="20">
        <v>40723</v>
      </c>
      <c r="D55" s="20">
        <v>79</v>
      </c>
      <c r="E55" s="20">
        <f t="shared" si="0"/>
        <v>40802</v>
      </c>
    </row>
    <row r="56" spans="1:5" s="1" customFormat="1" ht="25.5" customHeight="1">
      <c r="A56" s="22">
        <v>18500</v>
      </c>
      <c r="B56" s="254" t="s">
        <v>308</v>
      </c>
      <c r="C56" s="20">
        <v>945</v>
      </c>
      <c r="D56" s="20">
        <v>0</v>
      </c>
      <c r="E56" s="20">
        <f t="shared" si="0"/>
        <v>945</v>
      </c>
    </row>
    <row r="57" spans="1:5" s="1" customFormat="1" ht="25.5" customHeight="1">
      <c r="A57" s="22">
        <v>18600</v>
      </c>
      <c r="B57" s="254" t="s">
        <v>88</v>
      </c>
      <c r="C57" s="20">
        <v>10586</v>
      </c>
      <c r="D57" s="20">
        <v>0</v>
      </c>
      <c r="E57" s="20">
        <f t="shared" si="0"/>
        <v>10586</v>
      </c>
    </row>
    <row r="58" spans="1:5" s="1" customFormat="1" ht="25.5" customHeight="1">
      <c r="A58" s="22">
        <v>18900</v>
      </c>
      <c r="B58" s="254" t="s">
        <v>103</v>
      </c>
      <c r="C58" s="20">
        <v>4137</v>
      </c>
      <c r="D58" s="20">
        <v>16</v>
      </c>
      <c r="E58" s="20">
        <f t="shared" si="0"/>
        <v>4153</v>
      </c>
    </row>
    <row r="59" spans="1:5" s="1" customFormat="1" ht="25.5" customHeight="1">
      <c r="A59" s="22">
        <v>19200</v>
      </c>
      <c r="B59" s="254" t="s">
        <v>109</v>
      </c>
      <c r="C59" s="20">
        <v>46043</v>
      </c>
      <c r="D59" s="20">
        <v>100</v>
      </c>
      <c r="E59" s="20">
        <f t="shared" si="0"/>
        <v>46143</v>
      </c>
    </row>
    <row r="60" spans="1:5" s="1" customFormat="1" ht="25.5" customHeight="1">
      <c r="A60" s="22">
        <v>19300</v>
      </c>
      <c r="B60" s="254" t="s">
        <v>104</v>
      </c>
      <c r="C60" s="20">
        <v>1663</v>
      </c>
      <c r="D60" s="20">
        <v>0</v>
      </c>
      <c r="E60" s="20">
        <f t="shared" si="0"/>
        <v>1663</v>
      </c>
    </row>
    <row r="61" spans="1:5" s="1" customFormat="1" ht="25.5" customHeight="1">
      <c r="A61" s="22">
        <v>19400</v>
      </c>
      <c r="B61" s="254" t="s">
        <v>100</v>
      </c>
      <c r="C61" s="20">
        <v>22533</v>
      </c>
      <c r="D61" s="20">
        <v>11</v>
      </c>
      <c r="E61" s="20">
        <f t="shared" si="0"/>
        <v>22544</v>
      </c>
    </row>
    <row r="62" spans="1:5" s="1" customFormat="1" ht="25.5" customHeight="1">
      <c r="A62" s="22">
        <v>19500</v>
      </c>
      <c r="B62" s="254" t="s">
        <v>110</v>
      </c>
      <c r="C62" s="20">
        <v>4229</v>
      </c>
      <c r="D62" s="20">
        <v>12</v>
      </c>
      <c r="E62" s="20">
        <f t="shared" si="0"/>
        <v>4241</v>
      </c>
    </row>
    <row r="63" spans="1:5" s="1" customFormat="1" ht="25.5" customHeight="1">
      <c r="A63" s="22">
        <v>19600</v>
      </c>
      <c r="B63" s="254" t="s">
        <v>117</v>
      </c>
      <c r="C63" s="20">
        <v>3067</v>
      </c>
      <c r="D63" s="20">
        <v>24</v>
      </c>
      <c r="E63" s="20">
        <f t="shared" si="0"/>
        <v>3091</v>
      </c>
    </row>
    <row r="64" spans="1:5" s="1" customFormat="1" ht="25.5" customHeight="1">
      <c r="A64" s="22">
        <v>19700</v>
      </c>
      <c r="B64" s="254" t="s">
        <v>119</v>
      </c>
      <c r="C64" s="20">
        <v>2873</v>
      </c>
      <c r="D64" s="20">
        <v>0</v>
      </c>
      <c r="E64" s="20">
        <f t="shared" si="0"/>
        <v>2873</v>
      </c>
    </row>
    <row r="65" spans="1:5" s="1" customFormat="1" ht="25.5" customHeight="1">
      <c r="A65" s="25">
        <v>19900</v>
      </c>
      <c r="B65" s="254" t="s">
        <v>306</v>
      </c>
      <c r="C65" s="20">
        <v>1487</v>
      </c>
      <c r="D65" s="20">
        <v>0</v>
      </c>
      <c r="E65" s="20">
        <f t="shared" si="0"/>
        <v>1487</v>
      </c>
    </row>
    <row r="66" spans="1:5" s="1" customFormat="1" ht="25.5" customHeight="1">
      <c r="A66" s="25">
        <v>80100</v>
      </c>
      <c r="B66" s="254" t="s">
        <v>91</v>
      </c>
      <c r="C66" s="20">
        <v>4697</v>
      </c>
      <c r="D66" s="20">
        <v>0</v>
      </c>
      <c r="E66" s="20">
        <f t="shared" si="0"/>
        <v>4697</v>
      </c>
    </row>
    <row r="67" spans="1:5" s="1" customFormat="1" ht="25.5" customHeight="1">
      <c r="A67" s="25">
        <v>80500</v>
      </c>
      <c r="B67" s="254" t="s">
        <v>334</v>
      </c>
      <c r="C67" s="20">
        <v>85510</v>
      </c>
      <c r="D67" s="20">
        <v>931</v>
      </c>
      <c r="E67" s="20">
        <f t="shared" si="0"/>
        <v>86441</v>
      </c>
    </row>
    <row r="68" spans="1:5" s="1" customFormat="1" ht="25.5" customHeight="1" thickBot="1">
      <c r="A68" s="23">
        <v>19000</v>
      </c>
      <c r="B68" s="254" t="s">
        <v>64</v>
      </c>
      <c r="C68" s="20">
        <v>178330</v>
      </c>
      <c r="D68" s="20">
        <v>0</v>
      </c>
      <c r="E68" s="20">
        <f t="shared" si="0"/>
        <v>178330</v>
      </c>
    </row>
    <row r="69" spans="1:5" ht="25.5" customHeight="1" thickBot="1">
      <c r="A69" s="292" t="s">
        <v>320</v>
      </c>
      <c r="B69" s="293"/>
      <c r="C69" s="223">
        <f>SUM(C8:C68)</f>
        <v>4478418</v>
      </c>
      <c r="D69" s="223">
        <f>SUM(D8:D68)</f>
        <v>11582</v>
      </c>
      <c r="E69" s="223">
        <f>SUM(E8:E68)</f>
        <v>4490000</v>
      </c>
    </row>
    <row r="70" ht="21.75">
      <c r="E70" s="5"/>
    </row>
    <row r="71" spans="3:5" ht="21.75">
      <c r="C71" s="258">
        <f>C69-'1-4'!D117</f>
        <v>0</v>
      </c>
      <c r="D71" s="28"/>
      <c r="E71" s="5"/>
    </row>
    <row r="72" ht="21.75">
      <c r="C72" s="28"/>
    </row>
    <row r="73" ht="21.75">
      <c r="E73" s="225"/>
    </row>
    <row r="74" spans="3:4" ht="21.75">
      <c r="C74" s="6"/>
      <c r="D74" s="6"/>
    </row>
    <row r="76" spans="3:4" ht="21.75">
      <c r="C76" s="225"/>
      <c r="D76" s="225"/>
    </row>
    <row r="78" spans="3:5" ht="21.75">
      <c r="C78" s="225"/>
      <c r="D78" s="225"/>
      <c r="E78" s="225"/>
    </row>
  </sheetData>
  <sheetProtection/>
  <mergeCells count="8">
    <mergeCell ref="A69:B69"/>
    <mergeCell ref="B6:B7"/>
    <mergeCell ref="A5:E5"/>
    <mergeCell ref="A1:E1"/>
    <mergeCell ref="A2:E2"/>
    <mergeCell ref="A3:E3"/>
    <mergeCell ref="A4:E4"/>
    <mergeCell ref="C6:D6"/>
  </mergeCells>
  <printOptions horizontalCentered="1"/>
  <pageMargins left="0.393700787401575" right="0.393700787401575" top="0.196850393700787" bottom="0.354330708661417" header="0.31496062992126" footer="0.196850393700787"/>
  <pageSetup fitToHeight="0" fitToWidth="1" horizontalDpi="600" verticalDpi="600" orientation="portrait" paperSize="9" scale="71" r:id="rId3"/>
  <headerFooter alignWithMargins="0">
    <oddFooter>&amp;C&amp;"AF_Najed,Normal Traditional"&amp;16صفحة &amp;P</oddFooter>
  </headerFooter>
  <rowBreaks count="1" manualBreakCount="1">
    <brk id="40" max="4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80"/>
  <sheetViews>
    <sheetView showGridLines="0" rightToLeft="1"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1" width="16.140625" style="2" customWidth="1"/>
    <col min="2" max="2" width="3.7109375" style="2" customWidth="1"/>
    <col min="3" max="3" width="70.421875" style="2" customWidth="1"/>
    <col min="4" max="6" width="17.140625" style="2" customWidth="1"/>
    <col min="7" max="8" width="0" style="2" hidden="1" customWidth="1"/>
    <col min="9" max="9" width="0.9921875" style="2" hidden="1" customWidth="1"/>
    <col min="10" max="16384" width="9.140625" style="2" customWidth="1"/>
  </cols>
  <sheetData>
    <row r="1" spans="1:6" s="1" customFormat="1" ht="24" customHeight="1">
      <c r="A1" s="304" t="s">
        <v>65</v>
      </c>
      <c r="B1" s="304"/>
      <c r="C1" s="304"/>
      <c r="D1" s="304"/>
      <c r="E1" s="304"/>
      <c r="F1" s="304"/>
    </row>
    <row r="2" spans="1:6" s="1" customFormat="1" ht="31.5" customHeight="1">
      <c r="A2" s="305" t="s">
        <v>66</v>
      </c>
      <c r="B2" s="305"/>
      <c r="C2" s="305"/>
      <c r="D2" s="305"/>
      <c r="E2" s="305"/>
      <c r="F2" s="305"/>
    </row>
    <row r="3" spans="1:6" s="1" customFormat="1" ht="21" customHeight="1">
      <c r="A3" s="305" t="s">
        <v>340</v>
      </c>
      <c r="B3" s="305"/>
      <c r="C3" s="305"/>
      <c r="D3" s="305"/>
      <c r="E3" s="305"/>
      <c r="F3" s="305"/>
    </row>
    <row r="4" spans="1:6" ht="25.5" customHeight="1" thickBot="1">
      <c r="A4" s="308" t="s">
        <v>239</v>
      </c>
      <c r="B4" s="308"/>
      <c r="C4" s="308"/>
      <c r="D4" s="308"/>
      <c r="E4" s="308"/>
      <c r="F4" s="308"/>
    </row>
    <row r="5" spans="1:6" s="1" customFormat="1" ht="24" customHeight="1" thickBot="1">
      <c r="A5" s="168" t="s">
        <v>0</v>
      </c>
      <c r="B5" s="306" t="s">
        <v>1</v>
      </c>
      <c r="C5" s="306"/>
      <c r="D5" s="303" t="s">
        <v>35</v>
      </c>
      <c r="E5" s="303"/>
      <c r="F5" s="168" t="s">
        <v>245</v>
      </c>
    </row>
    <row r="6" spans="1:6" s="1" customFormat="1" ht="24" customHeight="1" thickBot="1">
      <c r="A6" s="169" t="s">
        <v>2</v>
      </c>
      <c r="B6" s="307"/>
      <c r="C6" s="307"/>
      <c r="D6" s="169" t="s">
        <v>244</v>
      </c>
      <c r="E6" s="169" t="s">
        <v>247</v>
      </c>
      <c r="F6" s="169" t="s">
        <v>246</v>
      </c>
    </row>
    <row r="7" spans="1:6" s="1" customFormat="1" ht="25.5" customHeight="1">
      <c r="A7" s="170"/>
      <c r="B7" s="182" t="s">
        <v>11</v>
      </c>
      <c r="C7" s="195" t="s">
        <v>324</v>
      </c>
      <c r="D7" s="171"/>
      <c r="E7" s="171"/>
      <c r="F7" s="171"/>
    </row>
    <row r="8" spans="1:6" s="1" customFormat="1" ht="25.5" customHeight="1">
      <c r="A8" s="172">
        <v>10100</v>
      </c>
      <c r="B8" s="183"/>
      <c r="C8" s="196" t="s">
        <v>325</v>
      </c>
      <c r="D8" s="173">
        <v>103540</v>
      </c>
      <c r="E8" s="173">
        <v>306</v>
      </c>
      <c r="F8" s="173">
        <f>D8+E8</f>
        <v>103846</v>
      </c>
    </row>
    <row r="9" spans="1:13" s="1" customFormat="1" ht="25.5" customHeight="1">
      <c r="A9" s="174">
        <v>16600</v>
      </c>
      <c r="B9" s="184"/>
      <c r="C9" s="197" t="s">
        <v>67</v>
      </c>
      <c r="D9" s="173">
        <v>278391</v>
      </c>
      <c r="E9" s="173">
        <v>883</v>
      </c>
      <c r="F9" s="173">
        <f aca="true" t="shared" si="0" ref="F9:F22">D9+E9</f>
        <v>279274</v>
      </c>
      <c r="K9" s="224"/>
      <c r="L9" s="224"/>
      <c r="M9" s="224"/>
    </row>
    <row r="10" spans="1:11" s="1" customFormat="1" ht="25.5" customHeight="1">
      <c r="A10" s="172">
        <v>10200</v>
      </c>
      <c r="B10" s="183"/>
      <c r="C10" s="196" t="s">
        <v>142</v>
      </c>
      <c r="D10" s="173">
        <v>5174</v>
      </c>
      <c r="E10" s="173">
        <v>48</v>
      </c>
      <c r="F10" s="173">
        <f t="shared" si="0"/>
        <v>5222</v>
      </c>
      <c r="K10" s="224"/>
    </row>
    <row r="11" spans="1:6" s="1" customFormat="1" ht="25.5" customHeight="1">
      <c r="A11" s="174">
        <v>15300</v>
      </c>
      <c r="B11" s="184"/>
      <c r="C11" s="197" t="s">
        <v>93</v>
      </c>
      <c r="D11" s="173">
        <v>1528</v>
      </c>
      <c r="E11" s="173">
        <v>10</v>
      </c>
      <c r="F11" s="173">
        <f t="shared" si="0"/>
        <v>1538</v>
      </c>
    </row>
    <row r="12" spans="1:15" s="1" customFormat="1" ht="25.5" customHeight="1">
      <c r="A12" s="174">
        <v>10400</v>
      </c>
      <c r="B12" s="184"/>
      <c r="C12" s="197" t="s">
        <v>172</v>
      </c>
      <c r="D12" s="173">
        <v>4331</v>
      </c>
      <c r="E12" s="173">
        <v>34</v>
      </c>
      <c r="F12" s="173">
        <f t="shared" si="0"/>
        <v>4365</v>
      </c>
      <c r="O12" s="224"/>
    </row>
    <row r="13" spans="1:6" s="1" customFormat="1" ht="25.5" customHeight="1">
      <c r="A13" s="172">
        <v>10500</v>
      </c>
      <c r="B13" s="183"/>
      <c r="C13" s="196" t="s">
        <v>68</v>
      </c>
      <c r="D13" s="173">
        <v>17406</v>
      </c>
      <c r="E13" s="173">
        <v>423</v>
      </c>
      <c r="F13" s="173">
        <f t="shared" si="0"/>
        <v>17829</v>
      </c>
    </row>
    <row r="14" spans="1:6" s="1" customFormat="1" ht="25.5" customHeight="1">
      <c r="A14" s="172">
        <v>10600</v>
      </c>
      <c r="B14" s="183"/>
      <c r="C14" s="196" t="s">
        <v>12</v>
      </c>
      <c r="D14" s="173">
        <v>65593</v>
      </c>
      <c r="E14" s="173">
        <v>134</v>
      </c>
      <c r="F14" s="173">
        <f t="shared" si="0"/>
        <v>65727</v>
      </c>
    </row>
    <row r="15" spans="1:6" s="1" customFormat="1" ht="25.5" customHeight="1">
      <c r="A15" s="172">
        <v>12200</v>
      </c>
      <c r="B15" s="183"/>
      <c r="C15" s="196" t="s">
        <v>5</v>
      </c>
      <c r="D15" s="173">
        <v>679</v>
      </c>
      <c r="E15" s="173">
        <v>0</v>
      </c>
      <c r="F15" s="173">
        <f t="shared" si="0"/>
        <v>679</v>
      </c>
    </row>
    <row r="16" spans="1:6" s="1" customFormat="1" ht="25.5" customHeight="1">
      <c r="A16" s="172">
        <v>12700</v>
      </c>
      <c r="B16" s="183"/>
      <c r="C16" s="196" t="s">
        <v>69</v>
      </c>
      <c r="D16" s="173">
        <v>2710</v>
      </c>
      <c r="E16" s="173">
        <v>15</v>
      </c>
      <c r="F16" s="173">
        <f t="shared" si="0"/>
        <v>2725</v>
      </c>
    </row>
    <row r="17" spans="1:6" s="1" customFormat="1" ht="25.5" customHeight="1">
      <c r="A17" s="172">
        <v>13000</v>
      </c>
      <c r="B17" s="183"/>
      <c r="C17" s="196" t="s">
        <v>70</v>
      </c>
      <c r="D17" s="173">
        <v>7389</v>
      </c>
      <c r="E17" s="173">
        <v>4</v>
      </c>
      <c r="F17" s="173">
        <f t="shared" si="0"/>
        <v>7393</v>
      </c>
    </row>
    <row r="18" spans="1:9" s="7" customFormat="1" ht="25.5" customHeight="1">
      <c r="A18" s="175">
        <v>14000</v>
      </c>
      <c r="B18" s="183"/>
      <c r="C18" s="198" t="s">
        <v>273</v>
      </c>
      <c r="D18" s="173">
        <v>18680</v>
      </c>
      <c r="E18" s="173">
        <v>222</v>
      </c>
      <c r="F18" s="173">
        <f t="shared" si="0"/>
        <v>18902</v>
      </c>
      <c r="H18" s="1"/>
      <c r="I18" s="1"/>
    </row>
    <row r="19" spans="1:9" s="1" customFormat="1" ht="25.5" customHeight="1">
      <c r="A19" s="172">
        <v>16000</v>
      </c>
      <c r="B19" s="183"/>
      <c r="C19" s="198" t="s">
        <v>71</v>
      </c>
      <c r="D19" s="173">
        <v>7252</v>
      </c>
      <c r="E19" s="173">
        <v>20</v>
      </c>
      <c r="F19" s="173">
        <f t="shared" si="0"/>
        <v>7272</v>
      </c>
      <c r="H19" s="7"/>
      <c r="I19" s="7"/>
    </row>
    <row r="20" spans="1:6" s="1" customFormat="1" ht="25.5" customHeight="1">
      <c r="A20" s="176">
        <v>16100</v>
      </c>
      <c r="B20" s="185"/>
      <c r="C20" s="199" t="s">
        <v>90</v>
      </c>
      <c r="D20" s="173">
        <v>18958</v>
      </c>
      <c r="E20" s="173">
        <v>0</v>
      </c>
      <c r="F20" s="173">
        <f t="shared" si="0"/>
        <v>18958</v>
      </c>
    </row>
    <row r="21" spans="1:6" s="1" customFormat="1" ht="25.5" customHeight="1">
      <c r="A21" s="172">
        <v>17700</v>
      </c>
      <c r="B21" s="183"/>
      <c r="C21" s="196" t="s">
        <v>63</v>
      </c>
      <c r="D21" s="173">
        <v>5082</v>
      </c>
      <c r="E21" s="173">
        <v>31</v>
      </c>
      <c r="F21" s="173">
        <f t="shared" si="0"/>
        <v>5113</v>
      </c>
    </row>
    <row r="22" spans="1:6" s="1" customFormat="1" ht="25.5" customHeight="1" thickBot="1">
      <c r="A22" s="177">
        <v>18300</v>
      </c>
      <c r="B22" s="186"/>
      <c r="C22" s="200" t="s">
        <v>87</v>
      </c>
      <c r="D22" s="173">
        <v>12801</v>
      </c>
      <c r="E22" s="173">
        <v>3</v>
      </c>
      <c r="F22" s="173">
        <f t="shared" si="0"/>
        <v>12804</v>
      </c>
    </row>
    <row r="23" spans="1:6" s="1" customFormat="1" ht="24.75" customHeight="1" thickBot="1">
      <c r="A23" s="178"/>
      <c r="B23" s="187"/>
      <c r="C23" s="201" t="s">
        <v>13</v>
      </c>
      <c r="D23" s="179">
        <f>SUM(D8:D22)</f>
        <v>549514</v>
      </c>
      <c r="E23" s="179">
        <f>SUM(E8:E22)</f>
        <v>2133</v>
      </c>
      <c r="F23" s="179">
        <f>SUM(F8:F22)</f>
        <v>551647</v>
      </c>
    </row>
    <row r="24" spans="1:6" s="1" customFormat="1" ht="25.5" customHeight="1">
      <c r="A24" s="170"/>
      <c r="B24" s="182" t="s">
        <v>14</v>
      </c>
      <c r="C24" s="195" t="s">
        <v>326</v>
      </c>
      <c r="D24" s="173">
        <v>0</v>
      </c>
      <c r="E24" s="173">
        <v>0</v>
      </c>
      <c r="F24" s="173">
        <v>0</v>
      </c>
    </row>
    <row r="25" spans="1:6" s="1" customFormat="1" ht="25.5" customHeight="1">
      <c r="A25" s="172">
        <v>19500</v>
      </c>
      <c r="B25" s="183"/>
      <c r="C25" s="196" t="s">
        <v>110</v>
      </c>
      <c r="D25" s="173">
        <v>4229</v>
      </c>
      <c r="E25" s="173">
        <v>12</v>
      </c>
      <c r="F25" s="173">
        <f aca="true" t="shared" si="1" ref="F25:F30">D25+E25</f>
        <v>4241</v>
      </c>
    </row>
    <row r="26" spans="1:6" s="1" customFormat="1" ht="25.5" customHeight="1">
      <c r="A26" s="174">
        <v>10700</v>
      </c>
      <c r="B26" s="184"/>
      <c r="C26" s="197" t="s">
        <v>72</v>
      </c>
      <c r="D26" s="173">
        <v>35703</v>
      </c>
      <c r="E26" s="173">
        <v>52</v>
      </c>
      <c r="F26" s="173">
        <f t="shared" si="1"/>
        <v>35755</v>
      </c>
    </row>
    <row r="27" spans="1:6" s="1" customFormat="1" ht="25.5" customHeight="1">
      <c r="A27" s="176">
        <v>11200</v>
      </c>
      <c r="B27" s="185"/>
      <c r="C27" s="199" t="s">
        <v>73</v>
      </c>
      <c r="D27" s="173">
        <v>16988</v>
      </c>
      <c r="E27" s="173">
        <v>23</v>
      </c>
      <c r="F27" s="173">
        <f t="shared" si="1"/>
        <v>17011</v>
      </c>
    </row>
    <row r="28" spans="1:6" s="1" customFormat="1" ht="25.5" customHeight="1">
      <c r="A28" s="172">
        <v>12400</v>
      </c>
      <c r="B28" s="183"/>
      <c r="C28" s="196" t="s">
        <v>115</v>
      </c>
      <c r="D28" s="173">
        <v>4092</v>
      </c>
      <c r="E28" s="173">
        <v>4</v>
      </c>
      <c r="F28" s="173">
        <f t="shared" si="1"/>
        <v>4096</v>
      </c>
    </row>
    <row r="29" spans="1:9" s="7" customFormat="1" ht="25.5" customHeight="1">
      <c r="A29" s="175">
        <v>16200</v>
      </c>
      <c r="B29" s="188"/>
      <c r="C29" s="196" t="s">
        <v>74</v>
      </c>
      <c r="D29" s="173">
        <v>19984</v>
      </c>
      <c r="E29" s="173">
        <v>11</v>
      </c>
      <c r="F29" s="173">
        <f t="shared" si="1"/>
        <v>19995</v>
      </c>
      <c r="H29" s="1"/>
      <c r="I29" s="1"/>
    </row>
    <row r="30" spans="1:9" s="1" customFormat="1" ht="25.5" customHeight="1" thickBot="1">
      <c r="A30" s="177">
        <v>19200</v>
      </c>
      <c r="B30" s="186"/>
      <c r="C30" s="200" t="s">
        <v>109</v>
      </c>
      <c r="D30" s="173">
        <v>46043</v>
      </c>
      <c r="E30" s="173">
        <v>100</v>
      </c>
      <c r="F30" s="173">
        <f t="shared" si="1"/>
        <v>46143</v>
      </c>
      <c r="H30" s="7"/>
      <c r="I30" s="7"/>
    </row>
    <row r="31" spans="1:6" s="1" customFormat="1" ht="24.75" customHeight="1" thickBot="1">
      <c r="A31" s="178"/>
      <c r="B31" s="187"/>
      <c r="C31" s="201" t="s">
        <v>95</v>
      </c>
      <c r="D31" s="179">
        <f>SUM(D24:D30)</f>
        <v>127039</v>
      </c>
      <c r="E31" s="179">
        <f>SUM(E24:E30)</f>
        <v>202</v>
      </c>
      <c r="F31" s="179">
        <f>SUM(F24:F30)</f>
        <v>127241</v>
      </c>
    </row>
    <row r="32" spans="1:9" s="1" customFormat="1" ht="25.5" customHeight="1">
      <c r="A32" s="177"/>
      <c r="B32" s="189" t="s">
        <v>15</v>
      </c>
      <c r="C32" s="202" t="s">
        <v>327</v>
      </c>
      <c r="D32" s="173">
        <v>0</v>
      </c>
      <c r="E32" s="173">
        <v>0</v>
      </c>
      <c r="F32" s="173">
        <v>0</v>
      </c>
      <c r="H32" s="4"/>
      <c r="I32" s="4"/>
    </row>
    <row r="33" spans="1:6" s="1" customFormat="1" ht="25.5" customHeight="1">
      <c r="A33" s="172">
        <v>10119</v>
      </c>
      <c r="B33" s="190"/>
      <c r="C33" s="196" t="s">
        <v>274</v>
      </c>
      <c r="D33" s="173">
        <v>2983</v>
      </c>
      <c r="E33" s="173">
        <v>2</v>
      </c>
      <c r="F33" s="173">
        <f>D33+E33</f>
        <v>2985</v>
      </c>
    </row>
    <row r="34" spans="1:6" s="1" customFormat="1" ht="25.5" customHeight="1">
      <c r="A34" s="172">
        <v>10690</v>
      </c>
      <c r="B34" s="183"/>
      <c r="C34" s="196" t="s">
        <v>275</v>
      </c>
      <c r="D34" s="173">
        <v>131</v>
      </c>
      <c r="E34" s="173">
        <v>2</v>
      </c>
      <c r="F34" s="173">
        <f aca="true" t="shared" si="2" ref="F34:F47">D34+E34</f>
        <v>133</v>
      </c>
    </row>
    <row r="35" spans="1:6" s="1" customFormat="1" ht="25.5" customHeight="1">
      <c r="A35" s="172">
        <v>11205</v>
      </c>
      <c r="B35" s="183"/>
      <c r="C35" s="196" t="s">
        <v>276</v>
      </c>
      <c r="D35" s="173">
        <v>1275</v>
      </c>
      <c r="E35" s="173">
        <v>1</v>
      </c>
      <c r="F35" s="173">
        <f t="shared" si="2"/>
        <v>1276</v>
      </c>
    </row>
    <row r="36" spans="1:6" s="1" customFormat="1" ht="25.5" customHeight="1">
      <c r="A36" s="174">
        <v>11300</v>
      </c>
      <c r="B36" s="191"/>
      <c r="C36" s="197" t="s">
        <v>277</v>
      </c>
      <c r="D36" s="173">
        <v>18342</v>
      </c>
      <c r="E36" s="173">
        <v>50</v>
      </c>
      <c r="F36" s="173">
        <f t="shared" si="2"/>
        <v>18392</v>
      </c>
    </row>
    <row r="37" spans="1:6" s="1" customFormat="1" ht="25.5" customHeight="1">
      <c r="A37" s="172">
        <v>11400</v>
      </c>
      <c r="B37" s="183"/>
      <c r="C37" s="196" t="s">
        <v>16</v>
      </c>
      <c r="D37" s="173">
        <v>1166975</v>
      </c>
      <c r="E37" s="173">
        <v>1879</v>
      </c>
      <c r="F37" s="173">
        <f t="shared" si="2"/>
        <v>1168854</v>
      </c>
    </row>
    <row r="38" spans="1:6" s="1" customFormat="1" ht="25.5" customHeight="1">
      <c r="A38" s="174">
        <v>13700</v>
      </c>
      <c r="B38" s="184"/>
      <c r="C38" s="197" t="s">
        <v>333</v>
      </c>
      <c r="D38" s="173">
        <v>207601</v>
      </c>
      <c r="E38" s="173">
        <v>1540</v>
      </c>
      <c r="F38" s="173">
        <f t="shared" si="2"/>
        <v>209141</v>
      </c>
    </row>
    <row r="39" spans="1:6" s="1" customFormat="1" ht="25.5" customHeight="1">
      <c r="A39" s="172">
        <v>15200</v>
      </c>
      <c r="B39" s="183"/>
      <c r="C39" s="196" t="s">
        <v>287</v>
      </c>
      <c r="D39" s="173">
        <v>1127</v>
      </c>
      <c r="E39" s="173">
        <v>0</v>
      </c>
      <c r="F39" s="173">
        <f t="shared" si="2"/>
        <v>1127</v>
      </c>
    </row>
    <row r="40" spans="1:6" s="1" customFormat="1" ht="25.5" customHeight="1">
      <c r="A40" s="172">
        <v>15500</v>
      </c>
      <c r="B40" s="183"/>
      <c r="C40" s="196" t="s">
        <v>75</v>
      </c>
      <c r="D40" s="173">
        <v>59182</v>
      </c>
      <c r="E40" s="173">
        <v>379</v>
      </c>
      <c r="F40" s="173">
        <f t="shared" si="2"/>
        <v>59561</v>
      </c>
    </row>
    <row r="41" spans="1:6" s="1" customFormat="1" ht="25.5" customHeight="1">
      <c r="A41" s="177">
        <v>15902</v>
      </c>
      <c r="B41" s="186"/>
      <c r="C41" s="200" t="s">
        <v>311</v>
      </c>
      <c r="D41" s="173">
        <v>4169</v>
      </c>
      <c r="E41" s="173">
        <v>11</v>
      </c>
      <c r="F41" s="173">
        <f t="shared" si="2"/>
        <v>4180</v>
      </c>
    </row>
    <row r="42" spans="1:6" s="1" customFormat="1" ht="25.5" customHeight="1">
      <c r="A42" s="172">
        <v>16502</v>
      </c>
      <c r="B42" s="183"/>
      <c r="C42" s="196" t="s">
        <v>278</v>
      </c>
      <c r="D42" s="173">
        <v>995</v>
      </c>
      <c r="E42" s="173">
        <v>14</v>
      </c>
      <c r="F42" s="173">
        <f t="shared" si="2"/>
        <v>1009</v>
      </c>
    </row>
    <row r="43" spans="1:6" s="1" customFormat="1" ht="25.5" customHeight="1">
      <c r="A43" s="174">
        <v>16800</v>
      </c>
      <c r="B43" s="184"/>
      <c r="C43" s="197" t="s">
        <v>61</v>
      </c>
      <c r="D43" s="173">
        <v>5853</v>
      </c>
      <c r="E43" s="173">
        <v>43</v>
      </c>
      <c r="F43" s="173">
        <f t="shared" si="2"/>
        <v>5896</v>
      </c>
    </row>
    <row r="44" spans="1:6" s="1" customFormat="1" ht="25.5" customHeight="1">
      <c r="A44" s="174">
        <v>16900</v>
      </c>
      <c r="B44" s="192"/>
      <c r="C44" s="197" t="s">
        <v>288</v>
      </c>
      <c r="D44" s="173">
        <v>8957</v>
      </c>
      <c r="E44" s="173">
        <v>163</v>
      </c>
      <c r="F44" s="173">
        <f t="shared" si="2"/>
        <v>9120</v>
      </c>
    </row>
    <row r="45" spans="1:6" s="1" customFormat="1" ht="25.5" customHeight="1">
      <c r="A45" s="176">
        <v>17600</v>
      </c>
      <c r="B45" s="185"/>
      <c r="C45" s="199" t="s">
        <v>279</v>
      </c>
      <c r="D45" s="173">
        <v>117817</v>
      </c>
      <c r="E45" s="173">
        <v>212</v>
      </c>
      <c r="F45" s="173">
        <f t="shared" si="2"/>
        <v>118029</v>
      </c>
    </row>
    <row r="46" spans="1:6" s="1" customFormat="1" ht="25.5" customHeight="1">
      <c r="A46" s="176">
        <v>18500</v>
      </c>
      <c r="B46" s="185"/>
      <c r="C46" s="199" t="s">
        <v>286</v>
      </c>
      <c r="D46" s="173">
        <v>945</v>
      </c>
      <c r="E46" s="173">
        <v>0</v>
      </c>
      <c r="F46" s="173">
        <f t="shared" si="2"/>
        <v>945</v>
      </c>
    </row>
    <row r="47" spans="1:6" s="1" customFormat="1" ht="25.5" customHeight="1" thickBot="1">
      <c r="A47" s="176">
        <v>19300</v>
      </c>
      <c r="B47" s="185"/>
      <c r="C47" s="199" t="s">
        <v>104</v>
      </c>
      <c r="D47" s="173">
        <v>1663</v>
      </c>
      <c r="E47" s="173">
        <v>0</v>
      </c>
      <c r="F47" s="173">
        <f t="shared" si="2"/>
        <v>1663</v>
      </c>
    </row>
    <row r="48" spans="1:6" s="1" customFormat="1" ht="24.75" customHeight="1" thickBot="1">
      <c r="A48" s="178"/>
      <c r="B48" s="187"/>
      <c r="C48" s="201" t="s">
        <v>17</v>
      </c>
      <c r="D48" s="179">
        <f>SUM(D32:D47)</f>
        <v>1598015</v>
      </c>
      <c r="E48" s="179">
        <f>SUM(E32:E47)</f>
        <v>4296</v>
      </c>
      <c r="F48" s="179">
        <f>SUM(F32:F47)</f>
        <v>1602311</v>
      </c>
    </row>
    <row r="49" spans="1:10" s="1" customFormat="1" ht="26.25" customHeight="1">
      <c r="A49" s="170"/>
      <c r="B49" s="182" t="s">
        <v>18</v>
      </c>
      <c r="C49" s="195" t="s">
        <v>76</v>
      </c>
      <c r="D49" s="173">
        <v>0</v>
      </c>
      <c r="E49" s="173">
        <v>0</v>
      </c>
      <c r="F49" s="173">
        <v>0</v>
      </c>
      <c r="J49" s="224"/>
    </row>
    <row r="50" spans="1:6" s="1" customFormat="1" ht="24" customHeight="1" thickBot="1">
      <c r="A50" s="177">
        <v>11300</v>
      </c>
      <c r="B50" s="186"/>
      <c r="C50" s="200" t="s">
        <v>77</v>
      </c>
      <c r="D50" s="173">
        <v>662980</v>
      </c>
      <c r="E50" s="173">
        <v>2950</v>
      </c>
      <c r="F50" s="173">
        <f>D50+E50</f>
        <v>665930</v>
      </c>
    </row>
    <row r="51" spans="1:6" s="1" customFormat="1" ht="24.75" customHeight="1" thickBot="1">
      <c r="A51" s="178"/>
      <c r="B51" s="187"/>
      <c r="C51" s="201" t="s">
        <v>19</v>
      </c>
      <c r="D51" s="179">
        <f>SUM(D49:D50)</f>
        <v>662980</v>
      </c>
      <c r="E51" s="179">
        <f>SUM(E49:E50)</f>
        <v>2950</v>
      </c>
      <c r="F51" s="179">
        <f>SUM(F49:F50)</f>
        <v>665930</v>
      </c>
    </row>
    <row r="52" spans="1:6" s="1" customFormat="1" ht="26.25" customHeight="1">
      <c r="A52" s="170"/>
      <c r="B52" s="182" t="s">
        <v>20</v>
      </c>
      <c r="C52" s="195" t="s">
        <v>78</v>
      </c>
      <c r="D52" s="173">
        <v>0</v>
      </c>
      <c r="E52" s="173">
        <v>0</v>
      </c>
      <c r="F52" s="173">
        <v>0</v>
      </c>
    </row>
    <row r="53" spans="1:6" s="1" customFormat="1" ht="25.5" customHeight="1">
      <c r="A53" s="172">
        <v>11500</v>
      </c>
      <c r="B53" s="186"/>
      <c r="C53" s="200" t="s">
        <v>79</v>
      </c>
      <c r="D53" s="173">
        <v>143975</v>
      </c>
      <c r="E53" s="173">
        <v>128</v>
      </c>
      <c r="F53" s="173">
        <f>D53+E53</f>
        <v>144103</v>
      </c>
    </row>
    <row r="54" spans="1:6" s="1" customFormat="1" ht="25.5" customHeight="1">
      <c r="A54" s="172">
        <v>13100</v>
      </c>
      <c r="B54" s="183"/>
      <c r="C54" s="196" t="s">
        <v>6</v>
      </c>
      <c r="D54" s="173">
        <v>6503</v>
      </c>
      <c r="E54" s="173">
        <v>0</v>
      </c>
      <c r="F54" s="173">
        <f aca="true" t="shared" si="3" ref="F54:F59">D54+E54</f>
        <v>6503</v>
      </c>
    </row>
    <row r="55" spans="1:6" s="1" customFormat="1" ht="25.5" customHeight="1">
      <c r="A55" s="172">
        <v>14214</v>
      </c>
      <c r="B55" s="183"/>
      <c r="C55" s="196" t="s">
        <v>94</v>
      </c>
      <c r="D55" s="173">
        <v>15842</v>
      </c>
      <c r="E55" s="173">
        <v>0</v>
      </c>
      <c r="F55" s="173">
        <f t="shared" si="3"/>
        <v>15842</v>
      </c>
    </row>
    <row r="56" spans="1:6" s="1" customFormat="1" ht="25.5" customHeight="1">
      <c r="A56" s="177">
        <v>15600</v>
      </c>
      <c r="B56" s="186"/>
      <c r="C56" s="200" t="s">
        <v>254</v>
      </c>
      <c r="D56" s="173">
        <v>243622</v>
      </c>
      <c r="E56" s="173">
        <v>0</v>
      </c>
      <c r="F56" s="173">
        <f t="shared" si="3"/>
        <v>243622</v>
      </c>
    </row>
    <row r="57" spans="1:6" s="1" customFormat="1" ht="25.5" customHeight="1">
      <c r="A57" s="172">
        <v>15800</v>
      </c>
      <c r="B57" s="185"/>
      <c r="C57" s="199" t="s">
        <v>97</v>
      </c>
      <c r="D57" s="173">
        <v>13958</v>
      </c>
      <c r="E57" s="173">
        <v>0</v>
      </c>
      <c r="F57" s="173">
        <f t="shared" si="3"/>
        <v>13958</v>
      </c>
    </row>
    <row r="58" spans="1:6" s="1" customFormat="1" ht="25.5" customHeight="1">
      <c r="A58" s="172">
        <v>17600</v>
      </c>
      <c r="B58" s="183"/>
      <c r="C58" s="196" t="s">
        <v>186</v>
      </c>
      <c r="D58" s="173">
        <v>39373</v>
      </c>
      <c r="E58" s="173">
        <v>132</v>
      </c>
      <c r="F58" s="173">
        <f t="shared" si="3"/>
        <v>39505</v>
      </c>
    </row>
    <row r="59" spans="1:6" s="1" customFormat="1" ht="25.5" customHeight="1" thickBot="1">
      <c r="A59" s="177">
        <v>18900</v>
      </c>
      <c r="B59" s="186"/>
      <c r="C59" s="200" t="s">
        <v>103</v>
      </c>
      <c r="D59" s="173">
        <v>4137</v>
      </c>
      <c r="E59" s="173">
        <v>16</v>
      </c>
      <c r="F59" s="173">
        <f t="shared" si="3"/>
        <v>4153</v>
      </c>
    </row>
    <row r="60" spans="1:6" s="1" customFormat="1" ht="24.75" customHeight="1" thickBot="1">
      <c r="A60" s="178"/>
      <c r="B60" s="187"/>
      <c r="C60" s="201" t="s">
        <v>21</v>
      </c>
      <c r="D60" s="179">
        <f>SUM(D52:D59)</f>
        <v>467410</v>
      </c>
      <c r="E60" s="179">
        <f>SUM(E52:E59)</f>
        <v>276</v>
      </c>
      <c r="F60" s="179">
        <f>SUM(F52:F59)</f>
        <v>467686</v>
      </c>
    </row>
    <row r="61" spans="1:6" s="1" customFormat="1" ht="27" customHeight="1">
      <c r="A61" s="170"/>
      <c r="B61" s="182" t="s">
        <v>22</v>
      </c>
      <c r="C61" s="195" t="s">
        <v>319</v>
      </c>
      <c r="D61" s="173">
        <v>0</v>
      </c>
      <c r="E61" s="173">
        <v>0</v>
      </c>
      <c r="F61" s="173">
        <v>0</v>
      </c>
    </row>
    <row r="62" spans="1:6" s="1" customFormat="1" ht="25.5" customHeight="1">
      <c r="A62" s="174">
        <v>10100</v>
      </c>
      <c r="B62" s="184"/>
      <c r="C62" s="203" t="s">
        <v>80</v>
      </c>
      <c r="D62" s="173">
        <v>0</v>
      </c>
      <c r="E62" s="173">
        <v>0</v>
      </c>
      <c r="F62" s="173">
        <v>0</v>
      </c>
    </row>
    <row r="63" spans="1:6" s="1" customFormat="1" ht="25.5" customHeight="1">
      <c r="A63" s="174">
        <v>10105</v>
      </c>
      <c r="B63" s="184"/>
      <c r="C63" s="197" t="s">
        <v>112</v>
      </c>
      <c r="D63" s="173">
        <v>5801</v>
      </c>
      <c r="E63" s="173">
        <v>29</v>
      </c>
      <c r="F63" s="173">
        <f>D63+E63</f>
        <v>5830</v>
      </c>
    </row>
    <row r="64" spans="1:6" s="1" customFormat="1" ht="25.5" customHeight="1">
      <c r="A64" s="174">
        <v>10107</v>
      </c>
      <c r="B64" s="184"/>
      <c r="C64" s="197" t="s">
        <v>89</v>
      </c>
      <c r="D64" s="173">
        <v>18485</v>
      </c>
      <c r="E64" s="173">
        <v>51</v>
      </c>
      <c r="F64" s="173">
        <f aca="true" t="shared" si="4" ref="F64:F72">D64+E64</f>
        <v>18536</v>
      </c>
    </row>
    <row r="65" spans="1:6" s="1" customFormat="1" ht="25.5" customHeight="1">
      <c r="A65" s="174">
        <v>10111</v>
      </c>
      <c r="B65" s="184"/>
      <c r="C65" s="197" t="s">
        <v>81</v>
      </c>
      <c r="D65" s="173">
        <v>297</v>
      </c>
      <c r="E65" s="173">
        <v>0</v>
      </c>
      <c r="F65" s="173">
        <f t="shared" si="4"/>
        <v>297</v>
      </c>
    </row>
    <row r="66" spans="1:6" s="1" customFormat="1" ht="25.5" customHeight="1">
      <c r="A66" s="174">
        <v>11900</v>
      </c>
      <c r="B66" s="184"/>
      <c r="C66" s="197" t="s">
        <v>317</v>
      </c>
      <c r="D66" s="173">
        <v>41431</v>
      </c>
      <c r="E66" s="173">
        <v>17</v>
      </c>
      <c r="F66" s="173">
        <f t="shared" si="4"/>
        <v>41448</v>
      </c>
    </row>
    <row r="67" spans="1:6" s="1" customFormat="1" ht="43.5">
      <c r="A67" s="233" t="s">
        <v>82</v>
      </c>
      <c r="B67" s="183"/>
      <c r="C67" s="196" t="s">
        <v>258</v>
      </c>
      <c r="D67" s="173">
        <v>93732</v>
      </c>
      <c r="E67" s="173">
        <v>0</v>
      </c>
      <c r="F67" s="173">
        <f t="shared" si="4"/>
        <v>93732</v>
      </c>
    </row>
    <row r="68" spans="1:6" s="1" customFormat="1" ht="27" customHeight="1">
      <c r="A68" s="172">
        <v>12107</v>
      </c>
      <c r="B68" s="183"/>
      <c r="C68" s="196" t="s">
        <v>280</v>
      </c>
      <c r="D68" s="173">
        <v>4827</v>
      </c>
      <c r="E68" s="173">
        <v>0</v>
      </c>
      <c r="F68" s="173">
        <f t="shared" si="4"/>
        <v>4827</v>
      </c>
    </row>
    <row r="69" spans="1:9" s="7" customFormat="1" ht="43.5">
      <c r="A69" s="233" t="s">
        <v>83</v>
      </c>
      <c r="B69" s="188"/>
      <c r="C69" s="196" t="s">
        <v>23</v>
      </c>
      <c r="D69" s="173">
        <v>64684</v>
      </c>
      <c r="E69" s="173">
        <v>0</v>
      </c>
      <c r="F69" s="173">
        <f t="shared" si="4"/>
        <v>64684</v>
      </c>
      <c r="H69" s="1"/>
      <c r="I69" s="1"/>
    </row>
    <row r="70" spans="1:9" s="1" customFormat="1" ht="27" customHeight="1">
      <c r="A70" s="172">
        <v>12307</v>
      </c>
      <c r="B70" s="183"/>
      <c r="C70" s="196" t="s">
        <v>259</v>
      </c>
      <c r="D70" s="173">
        <v>31498</v>
      </c>
      <c r="E70" s="173">
        <v>27</v>
      </c>
      <c r="F70" s="173">
        <f t="shared" si="4"/>
        <v>31525</v>
      </c>
      <c r="H70" s="7"/>
      <c r="I70" s="7"/>
    </row>
    <row r="71" spans="1:6" s="1" customFormat="1" ht="27" customHeight="1">
      <c r="A71" s="177">
        <v>14225</v>
      </c>
      <c r="B71" s="186"/>
      <c r="C71" s="197" t="s">
        <v>342</v>
      </c>
      <c r="D71" s="173">
        <v>143893</v>
      </c>
      <c r="E71" s="173">
        <v>0</v>
      </c>
      <c r="F71" s="173">
        <f t="shared" si="4"/>
        <v>143893</v>
      </c>
    </row>
    <row r="72" spans="1:6" s="1" customFormat="1" ht="27" customHeight="1">
      <c r="A72" s="172">
        <v>17800</v>
      </c>
      <c r="B72" s="183"/>
      <c r="C72" s="196" t="s">
        <v>10</v>
      </c>
      <c r="D72" s="173">
        <v>14708</v>
      </c>
      <c r="E72" s="173">
        <v>13</v>
      </c>
      <c r="F72" s="173">
        <f t="shared" si="4"/>
        <v>14721</v>
      </c>
    </row>
    <row r="73" spans="1:6" s="1" customFormat="1" ht="25.5" customHeight="1" thickBot="1">
      <c r="A73" s="174">
        <v>80500</v>
      </c>
      <c r="B73" s="184"/>
      <c r="C73" s="197" t="s">
        <v>334</v>
      </c>
      <c r="D73" s="173">
        <v>85510</v>
      </c>
      <c r="E73" s="173">
        <v>931</v>
      </c>
      <c r="F73" s="173">
        <f>D73+E73</f>
        <v>86441</v>
      </c>
    </row>
    <row r="74" spans="1:6" s="1" customFormat="1" ht="24" customHeight="1" thickBot="1">
      <c r="A74" s="178"/>
      <c r="B74" s="187"/>
      <c r="C74" s="201" t="s">
        <v>24</v>
      </c>
      <c r="D74" s="179">
        <f>SUM(D63:D73)</f>
        <v>504866</v>
      </c>
      <c r="E74" s="179">
        <f>SUM(E63:E73)</f>
        <v>1068</v>
      </c>
      <c r="F74" s="179">
        <f>SUM(F63:F73)</f>
        <v>505934</v>
      </c>
    </row>
    <row r="75" spans="1:6" s="1" customFormat="1" ht="27" customHeight="1">
      <c r="A75" s="170"/>
      <c r="B75" s="182" t="s">
        <v>25</v>
      </c>
      <c r="C75" s="195" t="s">
        <v>108</v>
      </c>
      <c r="D75" s="173">
        <v>0</v>
      </c>
      <c r="E75" s="173">
        <v>0</v>
      </c>
      <c r="F75" s="173">
        <v>0</v>
      </c>
    </row>
    <row r="76" spans="1:6" s="1" customFormat="1" ht="27" customHeight="1">
      <c r="A76" s="174">
        <v>10115</v>
      </c>
      <c r="B76" s="184"/>
      <c r="C76" s="197" t="s">
        <v>363</v>
      </c>
      <c r="D76" s="173">
        <v>1946</v>
      </c>
      <c r="E76" s="173">
        <v>6</v>
      </c>
      <c r="F76" s="173">
        <f>D76+E76</f>
        <v>1952</v>
      </c>
    </row>
    <row r="77" spans="1:10" s="7" customFormat="1" ht="27" customHeight="1">
      <c r="A77" s="180">
        <v>16604</v>
      </c>
      <c r="B77" s="193"/>
      <c r="C77" s="204" t="s">
        <v>67</v>
      </c>
      <c r="D77" s="173">
        <v>10631</v>
      </c>
      <c r="E77" s="173">
        <v>59</v>
      </c>
      <c r="F77" s="173">
        <f aca="true" t="shared" si="5" ref="F77:F87">D77+E77</f>
        <v>10690</v>
      </c>
      <c r="H77" s="1"/>
      <c r="I77" s="1"/>
      <c r="J77" s="1"/>
    </row>
    <row r="78" spans="1:10" s="1" customFormat="1" ht="27" customHeight="1">
      <c r="A78" s="172">
        <v>10800</v>
      </c>
      <c r="B78" s="183"/>
      <c r="C78" s="196" t="s">
        <v>290</v>
      </c>
      <c r="D78" s="173">
        <v>9800</v>
      </c>
      <c r="E78" s="173">
        <v>18</v>
      </c>
      <c r="F78" s="173">
        <f t="shared" si="5"/>
        <v>9818</v>
      </c>
      <c r="J78" s="7"/>
    </row>
    <row r="79" spans="1:9" s="1" customFormat="1" ht="27" customHeight="1">
      <c r="A79" s="172">
        <v>11403</v>
      </c>
      <c r="B79" s="183"/>
      <c r="C79" s="196" t="s">
        <v>281</v>
      </c>
      <c r="D79" s="173">
        <v>3223</v>
      </c>
      <c r="E79" s="173">
        <v>0</v>
      </c>
      <c r="F79" s="173">
        <f t="shared" si="5"/>
        <v>3223</v>
      </c>
      <c r="H79" s="7"/>
      <c r="I79" s="7"/>
    </row>
    <row r="80" spans="1:6" s="1" customFormat="1" ht="27" customHeight="1">
      <c r="A80" s="172">
        <v>11600</v>
      </c>
      <c r="B80" s="183"/>
      <c r="C80" s="196" t="s">
        <v>84</v>
      </c>
      <c r="D80" s="173">
        <v>10558</v>
      </c>
      <c r="E80" s="173">
        <v>3</v>
      </c>
      <c r="F80" s="173">
        <f t="shared" si="5"/>
        <v>10561</v>
      </c>
    </row>
    <row r="81" spans="1:6" s="1" customFormat="1" ht="27" customHeight="1">
      <c r="A81" s="174">
        <v>14204</v>
      </c>
      <c r="B81" s="184"/>
      <c r="C81" s="197" t="s">
        <v>285</v>
      </c>
      <c r="D81" s="173">
        <v>2762</v>
      </c>
      <c r="E81" s="173">
        <v>0</v>
      </c>
      <c r="F81" s="173">
        <f t="shared" si="5"/>
        <v>2762</v>
      </c>
    </row>
    <row r="82" spans="1:6" s="1" customFormat="1" ht="27" customHeight="1">
      <c r="A82" s="172">
        <v>15000</v>
      </c>
      <c r="B82" s="183"/>
      <c r="C82" s="196" t="s">
        <v>7</v>
      </c>
      <c r="D82" s="173">
        <v>29866</v>
      </c>
      <c r="E82" s="173">
        <v>25</v>
      </c>
      <c r="F82" s="173">
        <f t="shared" si="5"/>
        <v>29891</v>
      </c>
    </row>
    <row r="83" spans="1:6" s="1" customFormat="1" ht="27" customHeight="1">
      <c r="A83" s="172">
        <v>15901</v>
      </c>
      <c r="B83" s="183"/>
      <c r="C83" s="198" t="s">
        <v>291</v>
      </c>
      <c r="D83" s="173">
        <v>81164</v>
      </c>
      <c r="E83" s="173">
        <v>178</v>
      </c>
      <c r="F83" s="173">
        <f t="shared" si="5"/>
        <v>81342</v>
      </c>
    </row>
    <row r="84" spans="1:6" s="1" customFormat="1" ht="27" customHeight="1">
      <c r="A84" s="172">
        <v>16003</v>
      </c>
      <c r="B84" s="183"/>
      <c r="C84" s="198" t="s">
        <v>113</v>
      </c>
      <c r="D84" s="173">
        <v>2003</v>
      </c>
      <c r="E84" s="173">
        <v>0</v>
      </c>
      <c r="F84" s="173">
        <f t="shared" si="5"/>
        <v>2003</v>
      </c>
    </row>
    <row r="85" spans="1:6" s="1" customFormat="1" ht="27" customHeight="1">
      <c r="A85" s="172">
        <v>16501</v>
      </c>
      <c r="B85" s="183"/>
      <c r="C85" s="198" t="s">
        <v>8</v>
      </c>
      <c r="D85" s="173">
        <v>9625</v>
      </c>
      <c r="E85" s="173">
        <v>41</v>
      </c>
      <c r="F85" s="173">
        <f t="shared" si="5"/>
        <v>9666</v>
      </c>
    </row>
    <row r="86" spans="1:6" s="1" customFormat="1" ht="27" customHeight="1">
      <c r="A86" s="172">
        <v>18400</v>
      </c>
      <c r="B86" s="183"/>
      <c r="C86" s="198" t="s">
        <v>96</v>
      </c>
      <c r="D86" s="173">
        <v>40723</v>
      </c>
      <c r="E86" s="173">
        <v>79</v>
      </c>
      <c r="F86" s="173">
        <f t="shared" si="5"/>
        <v>40802</v>
      </c>
    </row>
    <row r="87" spans="1:6" s="1" customFormat="1" ht="27" customHeight="1" thickBot="1">
      <c r="A87" s="172">
        <v>19900</v>
      </c>
      <c r="B87" s="183"/>
      <c r="C87" s="198" t="s">
        <v>306</v>
      </c>
      <c r="D87" s="173">
        <v>1487</v>
      </c>
      <c r="E87" s="173">
        <v>0</v>
      </c>
      <c r="F87" s="173">
        <f t="shared" si="5"/>
        <v>1487</v>
      </c>
    </row>
    <row r="88" spans="1:6" s="1" customFormat="1" ht="24.75" customHeight="1" thickBot="1">
      <c r="A88" s="178"/>
      <c r="B88" s="187"/>
      <c r="C88" s="201" t="s">
        <v>111</v>
      </c>
      <c r="D88" s="226">
        <f>SUM(D76:D87)</f>
        <v>203788</v>
      </c>
      <c r="E88" s="226">
        <f>SUM(E76:E87)</f>
        <v>409</v>
      </c>
      <c r="F88" s="226">
        <f>SUM(F76:F87)</f>
        <v>204197</v>
      </c>
    </row>
    <row r="89" spans="1:6" s="1" customFormat="1" ht="27" customHeight="1">
      <c r="A89" s="170"/>
      <c r="B89" s="182" t="s">
        <v>26</v>
      </c>
      <c r="C89" s="195" t="s">
        <v>328</v>
      </c>
      <c r="D89" s="173"/>
      <c r="E89" s="173"/>
      <c r="F89" s="173"/>
    </row>
    <row r="90" spans="1:6" s="1" customFormat="1" ht="27" customHeight="1" thickBot="1">
      <c r="A90" s="177">
        <v>11000</v>
      </c>
      <c r="B90" s="186"/>
      <c r="C90" s="200" t="s">
        <v>27</v>
      </c>
      <c r="D90" s="173">
        <v>4541</v>
      </c>
      <c r="E90" s="173">
        <v>1</v>
      </c>
      <c r="F90" s="173">
        <f>D90+E90</f>
        <v>4542</v>
      </c>
    </row>
    <row r="91" spans="1:6" s="1" customFormat="1" ht="27" customHeight="1" thickBot="1">
      <c r="A91" s="178"/>
      <c r="B91" s="187"/>
      <c r="C91" s="201" t="s">
        <v>28</v>
      </c>
      <c r="D91" s="179">
        <f>SUM(D90)</f>
        <v>4541</v>
      </c>
      <c r="E91" s="179">
        <f>SUM(E90)</f>
        <v>1</v>
      </c>
      <c r="F91" s="179">
        <f>SUM(F90)</f>
        <v>4542</v>
      </c>
    </row>
    <row r="92" spans="1:6" s="1" customFormat="1" ht="27" customHeight="1">
      <c r="A92" s="170"/>
      <c r="B92" s="182" t="s">
        <v>29</v>
      </c>
      <c r="C92" s="195" t="s">
        <v>318</v>
      </c>
      <c r="D92" s="173"/>
      <c r="E92" s="173"/>
      <c r="F92" s="173"/>
    </row>
    <row r="93" spans="1:6" s="1" customFormat="1" ht="27" customHeight="1">
      <c r="A93" s="174">
        <v>10118</v>
      </c>
      <c r="B93" s="184"/>
      <c r="C93" s="197" t="s">
        <v>282</v>
      </c>
      <c r="D93" s="173">
        <v>3280</v>
      </c>
      <c r="E93" s="173">
        <v>14</v>
      </c>
      <c r="F93" s="173">
        <f>D93+E93</f>
        <v>3294</v>
      </c>
    </row>
    <row r="94" spans="1:6" s="1" customFormat="1" ht="27" customHeight="1" thickBot="1">
      <c r="A94" s="174">
        <v>11100</v>
      </c>
      <c r="B94" s="184"/>
      <c r="C94" s="197" t="s">
        <v>99</v>
      </c>
      <c r="D94" s="173">
        <v>53246</v>
      </c>
      <c r="E94" s="173">
        <v>16</v>
      </c>
      <c r="F94" s="173">
        <f>D94+E94</f>
        <v>53262</v>
      </c>
    </row>
    <row r="95" spans="1:6" s="1" customFormat="1" ht="27" customHeight="1" thickBot="1">
      <c r="A95" s="178"/>
      <c r="B95" s="187"/>
      <c r="C95" s="201" t="s">
        <v>92</v>
      </c>
      <c r="D95" s="179">
        <f>SUM(D93:D94)</f>
        <v>56526</v>
      </c>
      <c r="E95" s="179">
        <f>SUM(E93:E94)</f>
        <v>30</v>
      </c>
      <c r="F95" s="179">
        <f>SUM(F93:F94)</f>
        <v>56556</v>
      </c>
    </row>
    <row r="96" spans="1:6" s="1" customFormat="1" ht="27" customHeight="1">
      <c r="A96" s="177"/>
      <c r="B96" s="189" t="s">
        <v>30</v>
      </c>
      <c r="C96" s="202" t="s">
        <v>329</v>
      </c>
      <c r="D96" s="173"/>
      <c r="E96" s="173"/>
      <c r="F96" s="173"/>
    </row>
    <row r="97" spans="1:6" s="1" customFormat="1" ht="27" customHeight="1">
      <c r="A97" s="172">
        <v>11700</v>
      </c>
      <c r="B97" s="183"/>
      <c r="C97" s="196" t="s">
        <v>283</v>
      </c>
      <c r="D97" s="173">
        <v>14784</v>
      </c>
      <c r="E97" s="173">
        <v>69</v>
      </c>
      <c r="F97" s="173">
        <f>D97+E97</f>
        <v>14853</v>
      </c>
    </row>
    <row r="98" spans="1:6" s="1" customFormat="1" ht="27" customHeight="1">
      <c r="A98" s="172">
        <v>11700</v>
      </c>
      <c r="B98" s="183"/>
      <c r="C98" s="196" t="s">
        <v>284</v>
      </c>
      <c r="D98" s="173">
        <v>796</v>
      </c>
      <c r="E98" s="173">
        <v>5</v>
      </c>
      <c r="F98" s="173">
        <f>D98+E98</f>
        <v>801</v>
      </c>
    </row>
    <row r="99" spans="1:6" s="1" customFormat="1" ht="27" customHeight="1">
      <c r="A99" s="172">
        <v>14224</v>
      </c>
      <c r="B99" s="183"/>
      <c r="C99" s="196" t="s">
        <v>85</v>
      </c>
      <c r="D99" s="173">
        <v>18217</v>
      </c>
      <c r="E99" s="173">
        <v>0</v>
      </c>
      <c r="F99" s="173">
        <f>D99+E99</f>
        <v>18217</v>
      </c>
    </row>
    <row r="100" spans="1:6" s="1" customFormat="1" ht="27" customHeight="1" thickBot="1">
      <c r="A100" s="177">
        <v>19400</v>
      </c>
      <c r="B100" s="186"/>
      <c r="C100" s="200" t="s">
        <v>100</v>
      </c>
      <c r="D100" s="173">
        <v>22533</v>
      </c>
      <c r="E100" s="173">
        <v>11</v>
      </c>
      <c r="F100" s="173">
        <f>D100+E100</f>
        <v>22544</v>
      </c>
    </row>
    <row r="101" spans="1:6" s="1" customFormat="1" ht="27" customHeight="1" thickBot="1">
      <c r="A101" s="178"/>
      <c r="B101" s="187"/>
      <c r="C101" s="201" t="s">
        <v>31</v>
      </c>
      <c r="D101" s="226">
        <f>SUM(D97:D100)</f>
        <v>56330</v>
      </c>
      <c r="E101" s="226">
        <f>SUM(E97:E100)</f>
        <v>85</v>
      </c>
      <c r="F101" s="226">
        <f>SUM(F97:F100)</f>
        <v>56415</v>
      </c>
    </row>
    <row r="102" spans="1:6" s="1" customFormat="1" ht="27" customHeight="1">
      <c r="A102" s="170"/>
      <c r="B102" s="182" t="s">
        <v>32</v>
      </c>
      <c r="C102" s="195" t="s">
        <v>330</v>
      </c>
      <c r="D102" s="173"/>
      <c r="E102" s="173"/>
      <c r="F102" s="173"/>
    </row>
    <row r="103" spans="1:6" s="1" customFormat="1" ht="27" customHeight="1">
      <c r="A103" s="174"/>
      <c r="B103" s="184"/>
      <c r="C103" s="203" t="s">
        <v>80</v>
      </c>
      <c r="D103" s="173"/>
      <c r="E103" s="173"/>
      <c r="F103" s="173"/>
    </row>
    <row r="104" spans="1:6" s="1" customFormat="1" ht="27" customHeight="1">
      <c r="A104" s="174">
        <v>10120</v>
      </c>
      <c r="B104" s="184"/>
      <c r="C104" s="197" t="s">
        <v>114</v>
      </c>
      <c r="D104" s="173">
        <v>263</v>
      </c>
      <c r="E104" s="173">
        <v>1</v>
      </c>
      <c r="F104" s="173">
        <f>D104+E104</f>
        <v>264</v>
      </c>
    </row>
    <row r="105" spans="1:6" s="1" customFormat="1" ht="27" customHeight="1">
      <c r="A105" s="174">
        <v>10121</v>
      </c>
      <c r="B105" s="184"/>
      <c r="C105" s="197" t="s">
        <v>331</v>
      </c>
      <c r="D105" s="173">
        <v>3144</v>
      </c>
      <c r="E105" s="173">
        <v>16</v>
      </c>
      <c r="F105" s="173">
        <f aca="true" t="shared" si="6" ref="F105:F114">D105+E105</f>
        <v>3160</v>
      </c>
    </row>
    <row r="106" spans="1:6" s="1" customFormat="1" ht="27" customHeight="1">
      <c r="A106" s="177">
        <v>10900</v>
      </c>
      <c r="B106" s="186"/>
      <c r="C106" s="200" t="s">
        <v>3</v>
      </c>
      <c r="D106" s="173">
        <v>16000</v>
      </c>
      <c r="E106" s="173">
        <v>19</v>
      </c>
      <c r="F106" s="173">
        <f t="shared" si="6"/>
        <v>16019</v>
      </c>
    </row>
    <row r="107" spans="1:6" s="1" customFormat="1" ht="27" customHeight="1">
      <c r="A107" s="172">
        <v>14202</v>
      </c>
      <c r="B107" s="183"/>
      <c r="C107" s="196" t="s">
        <v>86</v>
      </c>
      <c r="D107" s="173">
        <v>1579</v>
      </c>
      <c r="E107" s="173">
        <v>0</v>
      </c>
      <c r="F107" s="173">
        <f t="shared" si="6"/>
        <v>1579</v>
      </c>
    </row>
    <row r="108" spans="1:6" s="1" customFormat="1" ht="27" customHeight="1">
      <c r="A108" s="172">
        <v>15700</v>
      </c>
      <c r="B108" s="183"/>
      <c r="C108" s="205" t="s">
        <v>101</v>
      </c>
      <c r="D108" s="173">
        <v>10878</v>
      </c>
      <c r="E108" s="173">
        <v>0</v>
      </c>
      <c r="F108" s="173">
        <f t="shared" si="6"/>
        <v>10878</v>
      </c>
    </row>
    <row r="109" spans="1:6" s="1" customFormat="1" ht="27" customHeight="1">
      <c r="A109" s="172">
        <v>16700</v>
      </c>
      <c r="B109" s="183"/>
      <c r="C109" s="196" t="s">
        <v>9</v>
      </c>
      <c r="D109" s="173">
        <v>12046</v>
      </c>
      <c r="E109" s="173">
        <v>9</v>
      </c>
      <c r="F109" s="173">
        <f t="shared" si="6"/>
        <v>12055</v>
      </c>
    </row>
    <row r="110" spans="1:6" s="1" customFormat="1" ht="27" customHeight="1">
      <c r="A110" s="177">
        <v>18600</v>
      </c>
      <c r="B110" s="186"/>
      <c r="C110" s="200" t="s">
        <v>88</v>
      </c>
      <c r="D110" s="173">
        <v>10586</v>
      </c>
      <c r="E110" s="173">
        <v>0</v>
      </c>
      <c r="F110" s="173">
        <f t="shared" si="6"/>
        <v>10586</v>
      </c>
    </row>
    <row r="111" spans="1:6" s="1" customFormat="1" ht="27" customHeight="1">
      <c r="A111" s="172">
        <v>14226</v>
      </c>
      <c r="B111" s="183"/>
      <c r="C111" s="196" t="s">
        <v>118</v>
      </c>
      <c r="D111" s="173">
        <v>3946</v>
      </c>
      <c r="E111" s="173">
        <v>63</v>
      </c>
      <c r="F111" s="173">
        <f t="shared" si="6"/>
        <v>4009</v>
      </c>
    </row>
    <row r="112" spans="1:6" s="1" customFormat="1" ht="27" customHeight="1">
      <c r="A112" s="172">
        <v>19600</v>
      </c>
      <c r="B112" s="183"/>
      <c r="C112" s="196" t="s">
        <v>117</v>
      </c>
      <c r="D112" s="173">
        <v>3067</v>
      </c>
      <c r="E112" s="173">
        <v>24</v>
      </c>
      <c r="F112" s="173">
        <f t="shared" si="6"/>
        <v>3091</v>
      </c>
    </row>
    <row r="113" spans="1:6" s="1" customFormat="1" ht="27" customHeight="1">
      <c r="A113" s="172">
        <v>19700</v>
      </c>
      <c r="B113" s="183"/>
      <c r="C113" s="196" t="s">
        <v>119</v>
      </c>
      <c r="D113" s="173">
        <v>2873</v>
      </c>
      <c r="E113" s="173">
        <v>0</v>
      </c>
      <c r="F113" s="173">
        <f t="shared" si="6"/>
        <v>2873</v>
      </c>
    </row>
    <row r="114" spans="1:6" s="1" customFormat="1" ht="27" customHeight="1" thickBot="1">
      <c r="A114" s="174">
        <v>80101</v>
      </c>
      <c r="B114" s="184"/>
      <c r="C114" s="197" t="s">
        <v>91</v>
      </c>
      <c r="D114" s="173">
        <v>4697</v>
      </c>
      <c r="E114" s="173">
        <v>0</v>
      </c>
      <c r="F114" s="173">
        <f t="shared" si="6"/>
        <v>4697</v>
      </c>
    </row>
    <row r="115" spans="1:6" s="1" customFormat="1" ht="27" customHeight="1" thickBot="1">
      <c r="A115" s="178"/>
      <c r="B115" s="187"/>
      <c r="C115" s="201" t="s">
        <v>271</v>
      </c>
      <c r="D115" s="226">
        <f>SUM(D104:D114)</f>
        <v>69079</v>
      </c>
      <c r="E115" s="226">
        <f>SUM(E104:E114)</f>
        <v>132</v>
      </c>
      <c r="F115" s="226">
        <f>SUM(F104:F114)</f>
        <v>69211</v>
      </c>
    </row>
    <row r="116" spans="1:6" s="1" customFormat="1" ht="27" customHeight="1" thickBot="1">
      <c r="A116" s="177">
        <v>19000</v>
      </c>
      <c r="B116" s="186"/>
      <c r="C116" s="206" t="s">
        <v>33</v>
      </c>
      <c r="D116" s="237">
        <v>178330</v>
      </c>
      <c r="E116" s="173"/>
      <c r="F116" s="173">
        <f>D116</f>
        <v>178330</v>
      </c>
    </row>
    <row r="117" spans="1:6" s="1" customFormat="1" ht="27" customHeight="1" thickBot="1">
      <c r="A117" s="221"/>
      <c r="B117" s="194"/>
      <c r="C117" s="222" t="s">
        <v>272</v>
      </c>
      <c r="D117" s="223">
        <f>D23+D31+D48+D51+D60+D74+D88+D91+D95+D101+D115+D116</f>
        <v>4478418</v>
      </c>
      <c r="E117" s="223">
        <f>E23+E31+E48+E51+E60+E74+E88+E91+E95+E101+E115+E116</f>
        <v>11582</v>
      </c>
      <c r="F117" s="223">
        <f>F23+F31+F48+F51+F60+F74+F88+F91+F95+F101+F115+F116</f>
        <v>4490000</v>
      </c>
    </row>
    <row r="118" spans="1:10" ht="22.5" customHeight="1">
      <c r="A118" s="3"/>
      <c r="B118" s="3"/>
      <c r="C118" s="3"/>
      <c r="D118" s="29"/>
      <c r="E118" s="3"/>
      <c r="H118" s="1"/>
      <c r="I118" s="1"/>
      <c r="J118" s="1"/>
    </row>
    <row r="119" spans="1:9" ht="21.75">
      <c r="A119" s="3"/>
      <c r="B119" s="3"/>
      <c r="C119" s="3"/>
      <c r="D119" s="29">
        <f>D117-4!C69</f>
        <v>0</v>
      </c>
      <c r="E119" s="3"/>
      <c r="F119" s="6"/>
      <c r="H119" s="1"/>
      <c r="I119" s="1"/>
    </row>
    <row r="120" spans="1:6" ht="21.75">
      <c r="A120" s="3"/>
      <c r="B120" s="3"/>
      <c r="C120" s="3"/>
      <c r="D120" s="29">
        <f>D117-4!C69</f>
        <v>0</v>
      </c>
      <c r="E120" s="29">
        <f>E117-4!D69</f>
        <v>0</v>
      </c>
      <c r="F120" s="29">
        <f>F117-4!E69</f>
        <v>0</v>
      </c>
    </row>
    <row r="121" spans="1:6" ht="21.75">
      <c r="A121" s="3"/>
      <c r="B121" s="3"/>
      <c r="C121" s="3"/>
      <c r="D121" s="3"/>
      <c r="E121" s="3"/>
      <c r="F121" s="257"/>
    </row>
    <row r="122" spans="1:5" ht="21.75">
      <c r="A122" s="3"/>
      <c r="B122" s="3"/>
      <c r="C122" s="3"/>
      <c r="D122" s="3"/>
      <c r="E122" s="3"/>
    </row>
    <row r="123" spans="1:5" ht="21.75">
      <c r="A123" s="3"/>
      <c r="B123" s="3"/>
      <c r="C123" s="3"/>
      <c r="D123" s="3"/>
      <c r="E123" s="3"/>
    </row>
    <row r="124" spans="1:5" ht="21.75">
      <c r="A124" s="3"/>
      <c r="B124" s="3"/>
      <c r="C124" s="3"/>
      <c r="D124" s="3"/>
      <c r="E124" s="3"/>
    </row>
    <row r="125" spans="1:5" ht="21.75">
      <c r="A125" s="3"/>
      <c r="B125" s="3"/>
      <c r="C125" s="29"/>
      <c r="D125" s="3"/>
      <c r="E125" s="3"/>
    </row>
    <row r="136" spans="1:5" ht="21.75">
      <c r="A136" s="3"/>
      <c r="B136" s="3"/>
      <c r="C136" s="3"/>
      <c r="D136" s="3"/>
      <c r="E136" s="3"/>
    </row>
    <row r="137" spans="1:5" ht="21.75">
      <c r="A137" s="3"/>
      <c r="B137" s="3"/>
      <c r="C137" s="3"/>
      <c r="D137" s="3"/>
      <c r="E137" s="3"/>
    </row>
    <row r="138" spans="1:5" ht="21.75">
      <c r="A138" s="3"/>
      <c r="B138" s="3"/>
      <c r="C138" s="3"/>
      <c r="D138" s="3"/>
      <c r="E138" s="3"/>
    </row>
    <row r="139" spans="1:5" ht="21.75">
      <c r="A139" s="3"/>
      <c r="B139" s="3"/>
      <c r="C139" s="3"/>
      <c r="D139" s="3"/>
      <c r="E139" s="3"/>
    </row>
    <row r="140" spans="1:5" ht="21.75">
      <c r="A140" s="3"/>
      <c r="B140" s="3"/>
      <c r="C140" s="3"/>
      <c r="D140" s="3"/>
      <c r="E140" s="3"/>
    </row>
    <row r="141" spans="1:5" ht="21.75">
      <c r="A141" s="3"/>
      <c r="B141" s="3"/>
      <c r="C141" s="3"/>
      <c r="D141" s="3"/>
      <c r="E141" s="3"/>
    </row>
    <row r="142" spans="1:5" ht="21.75">
      <c r="A142" s="3"/>
      <c r="B142" s="3"/>
      <c r="C142" s="3"/>
      <c r="D142" s="3"/>
      <c r="E142" s="3"/>
    </row>
    <row r="143" spans="1:5" ht="21.75">
      <c r="A143" s="3"/>
      <c r="B143" s="3"/>
      <c r="C143" s="3"/>
      <c r="D143" s="3"/>
      <c r="E143" s="3"/>
    </row>
    <row r="144" spans="1:5" ht="21.75">
      <c r="A144" s="3"/>
      <c r="B144" s="3"/>
      <c r="C144" s="3"/>
      <c r="D144" s="3"/>
      <c r="E144" s="3"/>
    </row>
    <row r="145" spans="1:5" ht="21.75">
      <c r="A145" s="3"/>
      <c r="B145" s="3"/>
      <c r="C145" s="3"/>
      <c r="D145" s="3"/>
      <c r="E145" s="3"/>
    </row>
    <row r="146" spans="1:5" ht="21.75">
      <c r="A146" s="3"/>
      <c r="B146" s="3"/>
      <c r="C146" s="3"/>
      <c r="D146" s="3"/>
      <c r="E146" s="3"/>
    </row>
    <row r="147" spans="1:5" ht="21.75">
      <c r="A147" s="3"/>
      <c r="B147" s="3"/>
      <c r="C147" s="3"/>
      <c r="D147" s="3"/>
      <c r="E147" s="3"/>
    </row>
    <row r="148" spans="1:5" ht="21.75">
      <c r="A148" s="3"/>
      <c r="B148" s="3"/>
      <c r="C148" s="3"/>
      <c r="D148" s="3"/>
      <c r="E148" s="3"/>
    </row>
    <row r="149" spans="1:5" ht="21.75">
      <c r="A149" s="3"/>
      <c r="B149" s="3"/>
      <c r="C149" s="3"/>
      <c r="D149" s="3"/>
      <c r="E149" s="3"/>
    </row>
    <row r="150" spans="1:5" ht="21.75">
      <c r="A150" s="3"/>
      <c r="B150" s="3"/>
      <c r="C150" s="3"/>
      <c r="D150" s="3"/>
      <c r="E150" s="3"/>
    </row>
    <row r="151" spans="1:5" ht="21.75">
      <c r="A151" s="3"/>
      <c r="B151" s="3"/>
      <c r="C151" s="3"/>
      <c r="D151" s="3"/>
      <c r="E151" s="3"/>
    </row>
    <row r="152" spans="1:5" ht="21.75">
      <c r="A152" s="3"/>
      <c r="B152" s="3"/>
      <c r="C152" s="3"/>
      <c r="D152" s="3"/>
      <c r="E152" s="3"/>
    </row>
    <row r="153" spans="1:5" ht="21.75">
      <c r="A153" s="3"/>
      <c r="B153" s="3"/>
      <c r="C153" s="3"/>
      <c r="D153" s="3"/>
      <c r="E153" s="3"/>
    </row>
    <row r="154" spans="1:5" ht="21.75">
      <c r="A154" s="3"/>
      <c r="B154" s="3"/>
      <c r="C154" s="3"/>
      <c r="D154" s="3"/>
      <c r="E154" s="3"/>
    </row>
    <row r="155" spans="1:5" ht="21.75">
      <c r="A155" s="3"/>
      <c r="B155" s="3"/>
      <c r="C155" s="3"/>
      <c r="D155" s="3"/>
      <c r="E155" s="3"/>
    </row>
    <row r="156" spans="1:5" ht="21.75">
      <c r="A156" s="3"/>
      <c r="B156" s="3"/>
      <c r="C156" s="3"/>
      <c r="D156" s="3"/>
      <c r="E156" s="3"/>
    </row>
    <row r="157" spans="1:5" ht="21.75">
      <c r="A157" s="3"/>
      <c r="B157" s="3"/>
      <c r="C157" s="3"/>
      <c r="D157" s="3"/>
      <c r="E157" s="3"/>
    </row>
    <row r="158" spans="1:5" ht="21.75">
      <c r="A158" s="3"/>
      <c r="B158" s="3"/>
      <c r="C158" s="3"/>
      <c r="D158" s="3"/>
      <c r="E158" s="3"/>
    </row>
    <row r="159" spans="1:5" ht="21.75">
      <c r="A159" s="3"/>
      <c r="B159" s="3"/>
      <c r="C159" s="3"/>
      <c r="D159" s="3"/>
      <c r="E159" s="3"/>
    </row>
    <row r="160" spans="1:5" ht="21.75">
      <c r="A160" s="3"/>
      <c r="B160" s="3"/>
      <c r="C160" s="3"/>
      <c r="D160" s="3"/>
      <c r="E160" s="3"/>
    </row>
    <row r="161" spans="1:5" ht="21.75">
      <c r="A161" s="3"/>
      <c r="B161" s="3"/>
      <c r="C161" s="3"/>
      <c r="D161" s="3"/>
      <c r="E161" s="3"/>
    </row>
    <row r="162" spans="1:5" ht="21.75">
      <c r="A162" s="3"/>
      <c r="B162" s="3"/>
      <c r="C162" s="3"/>
      <c r="D162" s="3"/>
      <c r="E162" s="3"/>
    </row>
    <row r="163" spans="1:5" ht="21.75">
      <c r="A163" s="3"/>
      <c r="B163" s="3"/>
      <c r="C163" s="3"/>
      <c r="D163" s="3"/>
      <c r="E163" s="3"/>
    </row>
    <row r="164" spans="1:5" ht="21.75">
      <c r="A164" s="3"/>
      <c r="B164" s="3"/>
      <c r="C164" s="3"/>
      <c r="D164" s="3"/>
      <c r="E164" s="3"/>
    </row>
    <row r="165" spans="1:5" ht="21.75">
      <c r="A165" s="3"/>
      <c r="B165" s="3"/>
      <c r="C165" s="3"/>
      <c r="D165" s="3"/>
      <c r="E165" s="3"/>
    </row>
    <row r="166" spans="1:5" ht="21.75">
      <c r="A166" s="3"/>
      <c r="B166" s="3"/>
      <c r="C166" s="3"/>
      <c r="D166" s="3"/>
      <c r="E166" s="3"/>
    </row>
    <row r="167" spans="1:5" ht="21.75">
      <c r="A167" s="3"/>
      <c r="B167" s="3"/>
      <c r="C167" s="3"/>
      <c r="D167" s="3"/>
      <c r="E167" s="3"/>
    </row>
    <row r="168" spans="1:5" ht="21.75">
      <c r="A168" s="3"/>
      <c r="B168" s="3"/>
      <c r="C168" s="3"/>
      <c r="D168" s="3"/>
      <c r="E168" s="3"/>
    </row>
    <row r="169" spans="1:5" ht="21.75">
      <c r="A169" s="3"/>
      <c r="B169" s="3"/>
      <c r="C169" s="3"/>
      <c r="D169" s="3"/>
      <c r="E169" s="3"/>
    </row>
    <row r="170" spans="1:5" ht="21.75">
      <c r="A170" s="3"/>
      <c r="B170" s="3"/>
      <c r="C170" s="3"/>
      <c r="D170" s="3"/>
      <c r="E170" s="3"/>
    </row>
    <row r="171" spans="1:5" ht="21.75">
      <c r="A171" s="3"/>
      <c r="B171" s="3"/>
      <c r="C171" s="3"/>
      <c r="D171" s="3"/>
      <c r="E171" s="3"/>
    </row>
    <row r="172" spans="1:5" ht="21.75">
      <c r="A172" s="3"/>
      <c r="B172" s="3"/>
      <c r="C172" s="3"/>
      <c r="D172" s="3"/>
      <c r="E172" s="3"/>
    </row>
    <row r="173" spans="1:5" ht="21.75">
      <c r="A173" s="3"/>
      <c r="B173" s="3"/>
      <c r="C173" s="3"/>
      <c r="D173" s="3"/>
      <c r="E173" s="3"/>
    </row>
    <row r="174" spans="1:5" ht="21.75">
      <c r="A174" s="3"/>
      <c r="B174" s="3"/>
      <c r="C174" s="3"/>
      <c r="D174" s="3"/>
      <c r="E174" s="3"/>
    </row>
    <row r="175" spans="1:5" ht="21.75">
      <c r="A175" s="3"/>
      <c r="B175" s="3"/>
      <c r="C175" s="3"/>
      <c r="D175" s="3"/>
      <c r="E175" s="3"/>
    </row>
    <row r="176" spans="1:5" ht="21.75">
      <c r="A176" s="3"/>
      <c r="B176" s="3"/>
      <c r="C176" s="3"/>
      <c r="D176" s="3"/>
      <c r="E176" s="3"/>
    </row>
    <row r="177" spans="1:5" ht="21.75">
      <c r="A177" s="3"/>
      <c r="B177" s="3"/>
      <c r="C177" s="3"/>
      <c r="D177" s="3"/>
      <c r="E177" s="3"/>
    </row>
    <row r="178" spans="1:5" ht="21.75">
      <c r="A178" s="3"/>
      <c r="B178" s="3"/>
      <c r="C178" s="3"/>
      <c r="D178" s="3"/>
      <c r="E178" s="3"/>
    </row>
    <row r="179" spans="1:5" ht="21.75">
      <c r="A179" s="3"/>
      <c r="B179" s="3"/>
      <c r="C179" s="3"/>
      <c r="D179" s="3"/>
      <c r="E179" s="3"/>
    </row>
    <row r="180" spans="1:5" ht="21.75">
      <c r="A180" s="3"/>
      <c r="B180" s="3"/>
      <c r="C180" s="3"/>
      <c r="D180" s="3"/>
      <c r="E180" s="3"/>
    </row>
  </sheetData>
  <sheetProtection/>
  <mergeCells count="6">
    <mergeCell ref="D5:E5"/>
    <mergeCell ref="A1:F1"/>
    <mergeCell ref="A2:F2"/>
    <mergeCell ref="A3:F3"/>
    <mergeCell ref="B5:C6"/>
    <mergeCell ref="A4:F4"/>
  </mergeCells>
  <printOptions horizontalCentered="1"/>
  <pageMargins left="0.236220472440945" right="0.236220472440945" top="0.196850393700787" bottom="0.275590551181102" header="0.511811023622047" footer="0.078740157480315"/>
  <pageSetup fitToHeight="0" horizontalDpi="600" verticalDpi="600" orientation="portrait" paperSize="9" scale="65" r:id="rId1"/>
  <headerFooter alignWithMargins="0">
    <oddFooter>&amp;C&amp;"AF_Najed,Normal Traditional"&amp;18صفحة &amp;P</oddFooter>
  </headerFooter>
  <rowBreaks count="2" manualBreakCount="2">
    <brk id="48" max="5" man="1"/>
    <brk id="8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wael idais</cp:lastModifiedBy>
  <cp:lastPrinted>2018-12-24T07:09:44Z</cp:lastPrinted>
  <dcterms:created xsi:type="dcterms:W3CDTF">1997-12-17T10:14:40Z</dcterms:created>
  <dcterms:modified xsi:type="dcterms:W3CDTF">2018-12-24T07:09:55Z</dcterms:modified>
  <cp:category/>
  <cp:version/>
  <cp:contentType/>
  <cp:contentStatus/>
</cp:coreProperties>
</file>