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5"/>
  </bookViews>
  <sheets>
    <sheet name="1" sheetId="1" r:id="rId1"/>
    <sheet name="2" sheetId="2" r:id="rId2"/>
    <sheet name="2-1" sheetId="3" r:id="rId3"/>
    <sheet name="2-2" sheetId="4" r:id="rId4"/>
    <sheet name="3" sheetId="5" r:id="rId5"/>
    <sheet name="3-1" sheetId="6" r:id="rId6"/>
    <sheet name="4" sheetId="7" r:id="rId7"/>
    <sheet name="4-1" sheetId="8" r:id="rId8"/>
    <sheet name="5" sheetId="9" r:id="rId9"/>
  </sheets>
  <definedNames/>
  <calcPr fullCalcOnLoad="1"/>
</workbook>
</file>

<file path=xl/sharedStrings.xml><?xml version="1.0" encoding="utf-8"?>
<sst xmlns="http://schemas.openxmlformats.org/spreadsheetml/2006/main" count="490" uniqueCount="372">
  <si>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</si>
  <si>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</si>
  <si>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</si>
  <si>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</si>
  <si>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</si>
  <si>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</si>
  <si>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وزارة الخارجيـــــــــــــــــــــــة</t>
  </si>
  <si>
    <t>وزارة البريد والبرق والهاتـــف</t>
  </si>
  <si>
    <t>وزارة النفـــــط والمعــــــــــادن</t>
  </si>
  <si>
    <t xml:space="preserve">1)   صافي ايرادات النفـــــــط </t>
  </si>
  <si>
    <t>مكتب مستشار جلالة السلطان لشئون التخطيط العمراني</t>
  </si>
  <si>
    <t>مكتب نائــب رئيس الوزراء للشــؤون القانونية</t>
  </si>
  <si>
    <t>الهيئة القومية للكشافات والمرشـدات</t>
  </si>
  <si>
    <t>مكتب الممثل الخاص لجلالة السلطان</t>
  </si>
  <si>
    <t>تقديرات الموازنة</t>
  </si>
  <si>
    <t>البيـــــــــــــــــان</t>
  </si>
  <si>
    <t>سكرتارية مجلس الوزراء</t>
  </si>
  <si>
    <t>وزارة الماليـــــــــة والاقتصـاد</t>
  </si>
  <si>
    <t>وزارة الزراعــة والأسمـــاك</t>
  </si>
  <si>
    <t>هيئة حسم المنازعات التجاريـة</t>
  </si>
  <si>
    <t>وزارة التراث القومي والثقافــــــــــة</t>
  </si>
  <si>
    <t>ديوان البلاط السلطانـي</t>
  </si>
  <si>
    <t>وزارة المواصــــــــــــــــــــلات</t>
  </si>
  <si>
    <t>أولا : الايـــــــــــــــــرادات :</t>
  </si>
  <si>
    <t>2)   ايرادات الغـــــاز الطبيعي</t>
  </si>
  <si>
    <t xml:space="preserve">   المصروفات الجاريــــــــة : </t>
  </si>
  <si>
    <t xml:space="preserve">6)   اجمالي الايــــــــــرادات </t>
  </si>
  <si>
    <t xml:space="preserve">7)  الدفـاع والامـن القومي </t>
  </si>
  <si>
    <t>9)  فوائـــــد على القروض</t>
  </si>
  <si>
    <t>11)  جملة المصروفــات الجارية</t>
  </si>
  <si>
    <t>ثالثا : وسائل التمويــــــــــل :</t>
  </si>
  <si>
    <t>رقــم الحســــــاب</t>
  </si>
  <si>
    <t>بند</t>
  </si>
  <si>
    <t>فصل</t>
  </si>
  <si>
    <t>باب</t>
  </si>
  <si>
    <t xml:space="preserve">   الاجمـــــــــــالـي ( أ + ب )</t>
  </si>
  <si>
    <t xml:space="preserve">   ضريبة الدخل على الشركات والمؤسسات</t>
  </si>
  <si>
    <t xml:space="preserve">   ضريبة المرتبات (مساهمة الشركات في مشاريع التدريب المهني)</t>
  </si>
  <si>
    <t xml:space="preserve">   رخص ممارسة الاعمال التجارية</t>
  </si>
  <si>
    <t xml:space="preserve">   رسوم فنادق وملاهي</t>
  </si>
  <si>
    <t xml:space="preserve">   رخص محلية مختلفة</t>
  </si>
  <si>
    <t xml:space="preserve">   ايرادات بيع الكهربــــاء</t>
  </si>
  <si>
    <t xml:space="preserve">   ايرادات كهرباء مختلفة</t>
  </si>
  <si>
    <t xml:space="preserve">   ايرادات بيع الميــــاة</t>
  </si>
  <si>
    <t xml:space="preserve">   ايرادات مياة مختلفة</t>
  </si>
  <si>
    <t xml:space="preserve">   ايرادات البريـــــــــد</t>
  </si>
  <si>
    <t xml:space="preserve">   ايرادات المطــارات</t>
  </si>
  <si>
    <t xml:space="preserve">   ايرادات الموانــــيء</t>
  </si>
  <si>
    <t xml:space="preserve">   فائض الهيئات العامــــــــــــــــــة</t>
  </si>
  <si>
    <t xml:space="preserve">   ايرادات تأجير عقارات حكومية</t>
  </si>
  <si>
    <t xml:space="preserve">   أرباح الاستثمارات الحكوميـــــة</t>
  </si>
  <si>
    <t xml:space="preserve">   فوائد على ودائع البنوك والقروض المدنية</t>
  </si>
  <si>
    <t xml:space="preserve">   رسوم الهجرة والجـــــــــــوازات</t>
  </si>
  <si>
    <t xml:space="preserve">   رسوم وأتعاب أدارية مختلفـــــة</t>
  </si>
  <si>
    <t xml:space="preserve">   تعويضات وغرامات وجزاءات</t>
  </si>
  <si>
    <t xml:space="preserve">   ايرادات تعديــــــــــــــــن </t>
  </si>
  <si>
    <t xml:space="preserve">   مبيعات مواد غذائيـــــــة</t>
  </si>
  <si>
    <t xml:space="preserve">   ايرادات زراعية مختلفة</t>
  </si>
  <si>
    <t xml:space="preserve">   ايرادات الاسمــــــــــاك</t>
  </si>
  <si>
    <t xml:space="preserve">   ايرادات طبيـــــــــــــــة</t>
  </si>
  <si>
    <t xml:space="preserve">   مبيعات سلع بأسعار مخفضة</t>
  </si>
  <si>
    <t xml:space="preserve">   ايرادات متنوعـــــــــــة</t>
  </si>
  <si>
    <t xml:space="preserve">   ايرادات أخــــــــــــرى</t>
  </si>
  <si>
    <t xml:space="preserve">   جملة الايرادات غير الضريبية</t>
  </si>
  <si>
    <t xml:space="preserve">   جملة ايـــــــرادات الضرائب والرسوم</t>
  </si>
  <si>
    <t xml:space="preserve"> أ - ايـــــــرادات الضرائب والرسوم :</t>
  </si>
  <si>
    <t xml:space="preserve"> ب - ايـــــــرادات غير ضريبية :</t>
  </si>
  <si>
    <t xml:space="preserve">   رسوم المعاملات العقاريـــــــــــــة</t>
  </si>
  <si>
    <t xml:space="preserve">   رسوم البلدية على الايجــــــــارات</t>
  </si>
  <si>
    <t xml:space="preserve">   رخص وسائل النقـــل</t>
  </si>
  <si>
    <t xml:space="preserve">   رسوم امتياز مرافــق</t>
  </si>
  <si>
    <t xml:space="preserve">   رسوم جمركيــــــــــة</t>
  </si>
  <si>
    <t>رقــم</t>
  </si>
  <si>
    <t>الموازنة</t>
  </si>
  <si>
    <t>الــــوزارة / الدائـــــــرة</t>
  </si>
  <si>
    <t>جدول رقم (1/2)</t>
  </si>
  <si>
    <t>جملة قطاع الخدمات العامة</t>
  </si>
  <si>
    <t>(3) قطاع الأمن والنظام العام :</t>
  </si>
  <si>
    <t>جملة قطاع الأمن والنظام العام</t>
  </si>
  <si>
    <t>وزارة العدل والاوقاف والشؤون الاسلامية (شئون العدل)</t>
  </si>
  <si>
    <t>المحكمـــــــــــــــة الجــــــــزائية</t>
  </si>
  <si>
    <t>محافظــــــــــــــــــــة مسقـــــــط</t>
  </si>
  <si>
    <t>(4) قطــــاع التعليم :</t>
  </si>
  <si>
    <t>جملة قطــــاع التعليم</t>
  </si>
  <si>
    <t>(5) قطــــاع الصحة :</t>
  </si>
  <si>
    <t>جملة قطــــاع الصحة</t>
  </si>
  <si>
    <t>وزارة الصحـــــــــــــــــــة</t>
  </si>
  <si>
    <t>(6) قطاع الضمان والرعاية الاجتماعية :</t>
  </si>
  <si>
    <t>جملة قطاع الضمان والرعاية الاجتماعية</t>
  </si>
  <si>
    <t>مجلس الخدمة المدنية ووزارة الخدمة المدنية</t>
  </si>
  <si>
    <t>وزارة الشؤون الاجتماعية والعمـــــــــــــــــل</t>
  </si>
  <si>
    <t>جملة قطاع الاسكان</t>
  </si>
  <si>
    <t>ديوان البلاط السلطانـي (بلدية مسقط ومكتب تطوير صحار)</t>
  </si>
  <si>
    <t>مكتب وزير الدولة ووالي ظفار</t>
  </si>
  <si>
    <t>وزارة البلديات الاقليميــــــــــــة</t>
  </si>
  <si>
    <t>وزارة الاسكـــــــــــــــــــــــــــان</t>
  </si>
  <si>
    <t>وزارة العدل والاوقاف والشؤون الاسلامية (الشئون الاسلامية)</t>
  </si>
  <si>
    <t>وزارة التراث القومي والثقافة</t>
  </si>
  <si>
    <t>وزارة الاعـــــــــــــــــــــــــلام</t>
  </si>
  <si>
    <t>جملة قطاع الطاقة والوقـــود</t>
  </si>
  <si>
    <t>(7) قطاع الاسكان :</t>
  </si>
  <si>
    <t>(9) قطاع الطاقة والوقـــود :</t>
  </si>
  <si>
    <t>(10) قطاع الزراعة وشئون الغابات والأسماك والصيد :</t>
  </si>
  <si>
    <t>جملة قطاع الزراعة وشئون الغابات والأسماك والصيد</t>
  </si>
  <si>
    <t>الهيئة العامة للمواصلات السلكية واللاسلكية</t>
  </si>
  <si>
    <t>وزارة الكهربــاء والميـــــــــــاه (قطاع الكهرباء)</t>
  </si>
  <si>
    <t>(12) قطاع النقل والمواصــــــلات :</t>
  </si>
  <si>
    <t>جملة قطاع النقل والمواصــــــــلات</t>
  </si>
  <si>
    <t>(13) شئون اقتصادية أخـــــــرى :</t>
  </si>
  <si>
    <t>جملة شئون اقتصادية أخـــــــرى</t>
  </si>
  <si>
    <t>البنك المركزي العمانـــــــــي</t>
  </si>
  <si>
    <t>الاخـــــــــــــــــرى :</t>
  </si>
  <si>
    <t>وزارة الماليـــــــــة والاقتصـاد (تمويل مؤسسات أخرى)</t>
  </si>
  <si>
    <t>جملة قطاع الاخـــــــــــــــــرى</t>
  </si>
  <si>
    <t>الاجمـــــــــــــــــــــــــــــــــالي</t>
  </si>
  <si>
    <t xml:space="preserve"> ايرادات رأسماليـــــــة :</t>
  </si>
  <si>
    <t xml:space="preserve">   ايرادات بيع مساكن اجتماعية ومباني حكومية</t>
  </si>
  <si>
    <t xml:space="preserve">   ايرادات بيع أراضـــــــــي حكوميــــــــــــــــــة</t>
  </si>
  <si>
    <t xml:space="preserve">   اجمالي تقديرات الايرادات الرأسمالية</t>
  </si>
  <si>
    <t>استردادات رأسمالية :</t>
  </si>
  <si>
    <t xml:space="preserve">   استردادات اقساط القروض :</t>
  </si>
  <si>
    <t xml:space="preserve">     استرداد قروض من هيئات ومؤسسات عامـة وغيرهـا</t>
  </si>
  <si>
    <t xml:space="preserve">     بيع الاستثمارات في هيئات ومؤسسات عامة وخاصـة</t>
  </si>
  <si>
    <t xml:space="preserve">   بيع استثمــــــــــــــــــــارات :</t>
  </si>
  <si>
    <t>تقديرات الايرادات والاستردادات الرأسمالية</t>
  </si>
  <si>
    <t>جدول رقم (1/3)</t>
  </si>
  <si>
    <t>وزارة الاســـــــــــــكان</t>
  </si>
  <si>
    <t>قطاع الاسكــــــــــــــــان :</t>
  </si>
  <si>
    <t>اجمالي تقديرات الايرادات الرأسمالية</t>
  </si>
  <si>
    <t>الأخـــــــــــــــــرى :</t>
  </si>
  <si>
    <t>وزارة الماليـــــــــة والاقتصــاد (تمويل مؤسسات أخرى)</t>
  </si>
  <si>
    <t>اجمالي تقديرات الاستردادات الرأسماليـــــــــة</t>
  </si>
  <si>
    <t>( الف ريال عماني )</t>
  </si>
  <si>
    <t>جملة
المصروفات</t>
  </si>
  <si>
    <t>رقـــم
الموازنة</t>
  </si>
  <si>
    <t>(1) قطاع الخدمــــــــــــات العامة :</t>
  </si>
  <si>
    <t>مكتب مستشار جلالة السلطان للاتصالات الخارجيــــــة</t>
  </si>
  <si>
    <t>مخصصات الوزراء والوكــــــــــــــــلاء</t>
  </si>
  <si>
    <t>الأمانة العامة للجنة العليا للمؤتمــــــرات</t>
  </si>
  <si>
    <t>مكتب المستشار الخـــــاص لجلالـــــــــــــــــــــة السلطان</t>
  </si>
  <si>
    <t>مكتب الممثل الخـــــاص لجلالـــــــــــة السلطان</t>
  </si>
  <si>
    <t>ديـــوان البلاط السلطانــي</t>
  </si>
  <si>
    <t>جملة قطاع الخدمات العامـــــــة</t>
  </si>
  <si>
    <t>-</t>
  </si>
  <si>
    <t>ديــــــــوان البـلاط السلطانــــــي (مخصصات الوزراء والشيوخ)</t>
  </si>
  <si>
    <t>(4) قطاع التعليـــــــــــم :</t>
  </si>
  <si>
    <t>جملة قطاع التعليـــــــــــم</t>
  </si>
  <si>
    <t>(5) قطاع الصحــــــــة :</t>
  </si>
  <si>
    <t>وزارة الصحــــــــــة</t>
  </si>
  <si>
    <t>جملة قطاع الصحــــــــة</t>
  </si>
  <si>
    <t>مجلس ووزارة الخدمـــــة المدنيــــــة</t>
  </si>
  <si>
    <t>وزارة الشؤون الاجتماعية والعمـــــل</t>
  </si>
  <si>
    <t>(7) قطاع الاسكـــــــــــان :</t>
  </si>
  <si>
    <t>جملة قطاع الاسكـــــــــــان</t>
  </si>
  <si>
    <t>ديـــوان البلاط السلطانــي ويشمل :</t>
  </si>
  <si>
    <t xml:space="preserve"> - مكتب تطوير صحار</t>
  </si>
  <si>
    <t xml:space="preserve"> - مستشار حفــظ البيئة</t>
  </si>
  <si>
    <t xml:space="preserve"> - بلديــــة مسقـــــــــــط</t>
  </si>
  <si>
    <t>وزارة الكهربــاء والميــــــــــــاه (قطاع المياة)</t>
  </si>
  <si>
    <t>(8) قطاع الترفية الثقافة والشئون الدينية :</t>
  </si>
  <si>
    <t>(11) قطاع التعدين والتصنيع والانشاء :</t>
  </si>
  <si>
    <t>جملة قطاع التعدين والتصنيع والانشاء</t>
  </si>
  <si>
    <t>(9) قطاع الطاقة والوقــــــــود :</t>
  </si>
  <si>
    <t>جملة قطاع الطاقة والوقــــــــود</t>
  </si>
  <si>
    <t>11901 من</t>
  </si>
  <si>
    <t>11907 الى</t>
  </si>
  <si>
    <t>(12) قطاع النقل والمواصـــــلات :</t>
  </si>
  <si>
    <t>جملة قطاع النقل والمواصـــــلات</t>
  </si>
  <si>
    <t>الأمانة العامة لمجلس التنمية</t>
  </si>
  <si>
    <t>احتياطي مخصـــــــــــــــص</t>
  </si>
  <si>
    <t>الاجمــــــــــــــــــــــــــــــالي</t>
  </si>
  <si>
    <t>البيـــــــــــــــــــــان</t>
  </si>
  <si>
    <t xml:space="preserve">    المصروفات الاستثمــــارية :</t>
  </si>
  <si>
    <t>16)  جملة المصروفات الاستثمــــارية</t>
  </si>
  <si>
    <t xml:space="preserve">الايرادات </t>
  </si>
  <si>
    <t>المقــــــدرة</t>
  </si>
  <si>
    <t>وزارة الخارجيــــــــــــــــــــــة</t>
  </si>
  <si>
    <t>وزارة المالية والاقتصاد (مخصصات الوزراء والوكلاء)</t>
  </si>
  <si>
    <t>شرطة عمــــــــــــان السلطانية</t>
  </si>
  <si>
    <t>وزارة الـداخـلـيـــــــــــــــــــــــــة</t>
  </si>
  <si>
    <t>(8) قطاع الترفية والثقافة والشئون الدينية :</t>
  </si>
  <si>
    <t>جملة قطاع الترفية والثقافة والشئون الدينية</t>
  </si>
  <si>
    <t xml:space="preserve">المصروفات
الجــــــــارية </t>
  </si>
  <si>
    <t>المصروفات
الرأسماليــــة</t>
  </si>
  <si>
    <t>وزارة موارد الميـــــــــــــــــــــــــاه</t>
  </si>
  <si>
    <t>11908 و</t>
  </si>
  <si>
    <t>موازنات الفائض والدعـــم :</t>
  </si>
  <si>
    <t>مكتب مستشار جلالة السلطان لشئون التخطيط الاقتصادي</t>
  </si>
  <si>
    <t xml:space="preserve">   - الهيئة لعامة للمخازن والاحتياطي الغذائي</t>
  </si>
  <si>
    <t xml:space="preserve">   - ســـوق مسقـــط للأوراق الماليـــــــــــــــة</t>
  </si>
  <si>
    <t>جدول رقم (5)</t>
  </si>
  <si>
    <t>اعتمادات
مشاريع جديدة</t>
  </si>
  <si>
    <t>جملة
الاعتمادات</t>
  </si>
  <si>
    <t>جامعة السلطان قابــــــــــوس</t>
  </si>
  <si>
    <t>أمانة ســــــــــر اللجنة العليا لتخطيط المـــــــــــــدن</t>
  </si>
  <si>
    <t>الهيئة لعامة للمخازن والاحتياطي الغذائي</t>
  </si>
  <si>
    <t>الموازنة العامة للدولة للسنة المالية 1992 م</t>
  </si>
  <si>
    <t>3)   ايرادات جاريـة أخــــــرى (جدول رقم 2)</t>
  </si>
  <si>
    <t>4)   ايرادات رأسماليــــــــــــــة (جدول رقم 3)</t>
  </si>
  <si>
    <t>5)   استردادات رأسماليـــــــــة (جدول رقم 3)</t>
  </si>
  <si>
    <r>
      <t>ثانيا : الانفاق العــــــــام</t>
    </r>
    <r>
      <rPr>
        <b/>
        <sz val="16"/>
        <color indexed="12"/>
        <rFont val="PT Bold Heading"/>
        <family val="0"/>
      </rPr>
      <t xml:space="preserve"> :</t>
    </r>
  </si>
  <si>
    <t>8)  الوزارات المدنيـــــــــة (جدول رقم 4)</t>
  </si>
  <si>
    <t>10) حصة الحكومة في المصروفات المتكررة لشركة تنمية نفط عمان المحدودة.</t>
  </si>
  <si>
    <t>12)  المصروفات الانمائية للوزارات المدنيـــة (جدول رقم 5)</t>
  </si>
  <si>
    <t>13)  حصة الحكومة في المصروفات الانمائية لشركة تنمية نفط عمان المحدودة.</t>
  </si>
  <si>
    <t>14)  المصروفات الرأسمالية للوزارات المدنية (جدول رقم 4)</t>
  </si>
  <si>
    <t>15)  مصروفات التنقيب عن الغـــــاز الطبيعي</t>
  </si>
  <si>
    <t>17)  مساهمات في مؤسسات دولية واقليمية ومحلية</t>
  </si>
  <si>
    <t>20)  بنك عمان للزراعة والأسماك</t>
  </si>
  <si>
    <t>19)  دعم بنك الاسكـــان العمانــــي</t>
  </si>
  <si>
    <t>18)  دعم القطاع الصناعـــــــــــــي</t>
  </si>
  <si>
    <t>21) دعم بنك تنمية عمـــــــــــــــان</t>
  </si>
  <si>
    <t xml:space="preserve">    المساهمـــــــــات ودعم القطاع الخاص :</t>
  </si>
  <si>
    <t>22)  جملة المساهمـــــــــات والدعم</t>
  </si>
  <si>
    <t>23)  اجمالي الانفاق العــــــــــــــــام (11 + 16 + 22)</t>
  </si>
  <si>
    <t xml:space="preserve">24) الوفورات المتوقعه في الصرف الفعلي للمصروفات الجارية </t>
  </si>
  <si>
    <t xml:space="preserve">      والرأسمالية (8 + 14)</t>
  </si>
  <si>
    <t>25)  العجز الجاري (6 - (23 + 24 ))</t>
  </si>
  <si>
    <t>26)  صافي المعونــــات</t>
  </si>
  <si>
    <t>27)  صافي الاقتــــــــراض</t>
  </si>
  <si>
    <t xml:space="preserve">        - القروض المتوقع سدادها</t>
  </si>
  <si>
    <t xml:space="preserve">        - قروض متوقع استلامهــا</t>
  </si>
  <si>
    <t>28)  اصدارات سندات حكوميــة</t>
  </si>
  <si>
    <t>29)  اقتراض مؤقت مصدق بــه</t>
  </si>
  <si>
    <t>30)  استخدام أرصدة الدولــــــــة</t>
  </si>
  <si>
    <t xml:space="preserve">تقديرات الايرادات الجارية الأخرى حسب التخصصات الوظيفية </t>
  </si>
  <si>
    <t>تقديرات الايرادات الجارية الأخرى</t>
  </si>
  <si>
    <t>للوزارات والوحدات الحكومية والهيئات العامة للسنة المالية 1992 م</t>
  </si>
  <si>
    <t>وزارة الماليـــــــــة والاقتصــاد</t>
  </si>
  <si>
    <t>وزارة العدل والاوقاف والشؤون الاسلامية</t>
  </si>
  <si>
    <t>هيئة حسم المنازعات التجارية</t>
  </si>
  <si>
    <t xml:space="preserve">  </t>
  </si>
  <si>
    <t>الـــــــــــــــــوزارة / الــــــدائرة</t>
  </si>
  <si>
    <t>وزارة البلديات الاقليميـــــة والبيئة</t>
  </si>
  <si>
    <t>مجلس مستشار جلالة السلطان لشئون التخطيط العمراني</t>
  </si>
  <si>
    <t>جامعة السلطان قابوس</t>
  </si>
  <si>
    <t>موازنات الفائض والدعم</t>
  </si>
  <si>
    <t>الهيئة العامة للرياضة والأنشطة الشبابية</t>
  </si>
  <si>
    <t>وزارة المالية والاقتصاد (تمويل مؤسسات)</t>
  </si>
  <si>
    <t>الايرادات
المقـــــــدرة</t>
  </si>
  <si>
    <t>رقـــــم
الموازنــة</t>
  </si>
  <si>
    <t>ديــــــوان البلاط السلطانــــــــــــــــــي</t>
  </si>
  <si>
    <t>وزارة الداخليــــــــــــــــــــــــــة</t>
  </si>
  <si>
    <t>وزارة الاعــــــــــــــــــــــــــلام</t>
  </si>
  <si>
    <t>وزارة التجـــارة والصناعــــــة</t>
  </si>
  <si>
    <t>وزارة الشؤون الاجتماعية والعمل</t>
  </si>
  <si>
    <t>وزارة التراث القومي والثقافــــــة</t>
  </si>
  <si>
    <t>وزارة الكهربــاء والمياه</t>
  </si>
  <si>
    <t>وزارة المواصـــــــــلات</t>
  </si>
  <si>
    <t>وزارة الاسكـــــــــــــــان</t>
  </si>
  <si>
    <t>وزارة التربيــــــــة والتعليـــــــــــم</t>
  </si>
  <si>
    <t>وزارة الصحــــــــــــــــــــــــــــــــة</t>
  </si>
  <si>
    <t>محافظــــــــــــــــــــة مسقـــــــــــط</t>
  </si>
  <si>
    <t>وزارة البريد والبرق والهاتــــــــف</t>
  </si>
  <si>
    <t>مجلس الخدمة المدنيــــــــة ووزارة الخدمة المدنيـــــــــــة</t>
  </si>
  <si>
    <t>جامعـــة السلطان قابــــــــــوس</t>
  </si>
  <si>
    <t>المحكمــــــــــــــة الجــــــــزائية</t>
  </si>
  <si>
    <t>وزارة موارد الميـــــــــاه</t>
  </si>
  <si>
    <t>شرطة عمــان السلطانية</t>
  </si>
  <si>
    <t>وزارة الدفــــــــــــــــــاع</t>
  </si>
  <si>
    <t>هيئة التدريب المهنـــــــي</t>
  </si>
  <si>
    <t xml:space="preserve">   الاجمـــــــــــــــــــالي</t>
  </si>
  <si>
    <t>وزارة النفــــــــط والمعـــــــادن</t>
  </si>
  <si>
    <t>وزارة الزراعـــــة والأسمــــاك</t>
  </si>
  <si>
    <t>(1) قطاع الخدمات العامه :</t>
  </si>
  <si>
    <t>مكتب مستشار جلالة السلطان لشئون التخطيط العمرانــي</t>
  </si>
  <si>
    <t>مكتب الممثل الخاص لجلالــــــــــة السلطـــــان</t>
  </si>
  <si>
    <t>وزارة الدفــــــــــــــــــــــــــــاع</t>
  </si>
  <si>
    <t>وزارة التربية والتعليــم</t>
  </si>
  <si>
    <t>هيئة التدريب المهنــــي</t>
  </si>
  <si>
    <t>وزارة موارد الميـــــــــــــــــــاه</t>
  </si>
  <si>
    <t>دار جريـــــــدة عمـــــــــــــان</t>
  </si>
  <si>
    <t>تقديرات الايرادات الجارية الأخرى للسنة المالية 1992 م (حسب البنود)</t>
  </si>
  <si>
    <t>حسب التخصصات الوظيفية للوزارات المدنية للسنة المالية 1992 م</t>
  </si>
  <si>
    <t>( ألف ريال عماني )</t>
  </si>
  <si>
    <t>الايرادات</t>
  </si>
  <si>
    <t>المقـــــدرة</t>
  </si>
  <si>
    <t>تقديرات المصروفات الجارية والرأسمالية</t>
  </si>
  <si>
    <t>تقديرات المصروفات الجارية والرأسمالية للسنة المالية 1992 م</t>
  </si>
  <si>
    <t>جدول رقم (1/4)</t>
  </si>
  <si>
    <t>وزارة الكهربــاء والميـــــــــــاه</t>
  </si>
  <si>
    <t>لجنة التخطيط للتنمية والبيئة بمحافظة ظفار</t>
  </si>
  <si>
    <t>اللجنة العليا للتدريب المهني والعمل</t>
  </si>
  <si>
    <t>الهيئة العامة للرياضة والانشطة الشبابية</t>
  </si>
  <si>
    <t>مكتب نائــب رئيس الوزراء للشــؤون القانونيـة</t>
  </si>
  <si>
    <t>وزارة الـداخـلـيــــــــــــــــــــــة</t>
  </si>
  <si>
    <t>وزارة التجـــارة والصناعـــــة</t>
  </si>
  <si>
    <t>وزارة النفـــــط والمعـــــــــادن</t>
  </si>
  <si>
    <t>وزارة الزراعــــة والأسمـــاك</t>
  </si>
  <si>
    <t>وزارة الصحــــــــــــــــــــــــة</t>
  </si>
  <si>
    <t>وزارة التربيــــــــــــة والتعليم</t>
  </si>
  <si>
    <t>وزارة البريد والبرق والهاتــف</t>
  </si>
  <si>
    <t>وزارة البلديات الاقليميــة والبيئة</t>
  </si>
  <si>
    <t>الأمانـــة العامـــة لمجلس التنمية</t>
  </si>
  <si>
    <t>مكتب مستشار جلالة السلطان لشئون التخطيط العمرانــــي</t>
  </si>
  <si>
    <t>مكتب مستشار جلالة السلطان للاتصالات الخارجيــــــــــة</t>
  </si>
  <si>
    <t>مكتب المستشار الخـــــاص لجلالـــــــــــــــــــــة السلطـــان</t>
  </si>
  <si>
    <t>أمانة سر اللجنة العليا لتخطيط المـدن</t>
  </si>
  <si>
    <t>الأمانة العامة لمجلس الشـــــــــــورى</t>
  </si>
  <si>
    <t>جــــامعة السلطان قابـــــــــــــــــوس</t>
  </si>
  <si>
    <t>المحكمـــــــــــــــة الجــــــــــــــــزائية</t>
  </si>
  <si>
    <t>هيئة حسم المنازعات التجاريـــــــــة</t>
  </si>
  <si>
    <t>الأمانة العامة للجنة العليا للمؤتمرات</t>
  </si>
  <si>
    <t>مخصصات الوزراء والوكــــــــــلاء</t>
  </si>
  <si>
    <t>موازنـــــات الفائـض والدعــــــــــــم</t>
  </si>
  <si>
    <t>اللجنة العليا للتدريب المهني والعمــل</t>
  </si>
  <si>
    <t>وزارة موارد الميــــــــــــــــــــــــــــاه</t>
  </si>
  <si>
    <t>هيئـــــة التدريــــــــــــــــــــب المهنـــــــي</t>
  </si>
  <si>
    <t>الأمانة العامة لمجلس الشــــــــــــــــورى</t>
  </si>
  <si>
    <t>11202 و</t>
  </si>
  <si>
    <t>معهد القضاء الشرعي والوعظ والارشاد</t>
  </si>
  <si>
    <t>هيئـــــة التدريـــــــــــــب المهنــــــي</t>
  </si>
  <si>
    <t>مجلس ووزارة الخدمـــــة المدنيـــــــة</t>
  </si>
  <si>
    <t>دعم المواطنين والمؤسسات الأخــرى</t>
  </si>
  <si>
    <t>وزارة البلديات الاقليمية والبيئة</t>
  </si>
  <si>
    <t>مكتب وزير الدولة ومحافظ ظفـار</t>
  </si>
  <si>
    <t>لجنة التخطيط للتنمية والبيئة بمحافظة ظفـــــــــــار</t>
  </si>
  <si>
    <t>موازنات الفائض والدعم / وكالة الأنباء العمانية</t>
  </si>
  <si>
    <t>الهيئة العامة للرياضـــــة والانشطة الشبابيـــــــة</t>
  </si>
  <si>
    <t>وزارة الاعـــــــــــــــــــــــــــــــــــلام</t>
  </si>
  <si>
    <t>موازنات الفائض والدعم / الهيئة العامة لتسويق المنتجات الزراعية</t>
  </si>
  <si>
    <t>موازنات الفائض والدعم (هيئة منطقة الرسيل)</t>
  </si>
  <si>
    <t>الموازنة الانمائية لعام 1992 م</t>
  </si>
  <si>
    <t>القطــــــــــــاع / الــــــــــــــوزارة</t>
  </si>
  <si>
    <t>اعتمادات
المشاريع المستمرة</t>
  </si>
  <si>
    <t>وزارة النفط والمعادن : المعادن</t>
  </si>
  <si>
    <t>وزارة النفط والمعادن : الغـــــاز</t>
  </si>
  <si>
    <t>وزارة النفط والمعادن : النفـــــط</t>
  </si>
  <si>
    <t>وزارة التجارة والصناعة : الصناعة</t>
  </si>
  <si>
    <t>وزارة الزراعة والاسماك : الزراعة</t>
  </si>
  <si>
    <t>وزارة الزراعة والاسماك : الاسماك</t>
  </si>
  <si>
    <t>وزارة الزراعة والاسماك : (الري وموارد المياه)</t>
  </si>
  <si>
    <t>احتياطي دعــــــــم التنمية الصناعية</t>
  </si>
  <si>
    <t>هيئة منطقة الرسيـــل الصناعيــــــــة</t>
  </si>
  <si>
    <t>(أ) قطاع الانتاج السلعــــي :</t>
  </si>
  <si>
    <t>مجموع القطــــــــــــــــــاع</t>
  </si>
  <si>
    <t>(ب) قطاع الانتاج الخدمي :</t>
  </si>
  <si>
    <t>وزارة التجارة والصناعة : التجــارة</t>
  </si>
  <si>
    <t>وزارة التجارة والصناعة : السياحـة</t>
  </si>
  <si>
    <t>وزارة الكهرباء والمياه : الكهرباء</t>
  </si>
  <si>
    <t>وزارة الكهرباء والمياه : الميـــــاه</t>
  </si>
  <si>
    <t>ســـوق مسقـــط للأوراق الماليـــــــــــــــة</t>
  </si>
  <si>
    <t>وزارة الاسكـــــــــــــــــــــــــــــــان</t>
  </si>
  <si>
    <t>الهيئة العامة لتسويق المنتجات الزراعيــة</t>
  </si>
  <si>
    <t xml:space="preserve">مجموع القطاع شامل الهيئة العامة للمواصلات </t>
  </si>
  <si>
    <t>السلكية واللاسلكية</t>
  </si>
  <si>
    <t>وزارة التربيــــــــــــــــــــة والتعليــــــــــم</t>
  </si>
  <si>
    <t>وزارة الخدمـــــــة المدنيــــــة</t>
  </si>
  <si>
    <t>معهـــــد الأدارة العامــــــــــة</t>
  </si>
  <si>
    <t>المحكمــــــــــــة الجــــــــزائية</t>
  </si>
  <si>
    <t>وزارة الصحــــــــــــــة</t>
  </si>
  <si>
    <t>احتياطـــــي لبرنامـــــــج التعميــــــن</t>
  </si>
  <si>
    <t>(ج) قطاع الهياكل الاجتماعية :</t>
  </si>
  <si>
    <t>(د) قطاع الهياكل الاساسية :</t>
  </si>
  <si>
    <t>ديوان البلاط السلطاني : (الديوان العام)</t>
  </si>
  <si>
    <t>ديوان البلاط السلطاني : بلدية مسقــــط</t>
  </si>
  <si>
    <t>ديوان البلاط السلطاني : مكتب تطوير صحــار</t>
  </si>
  <si>
    <t>وزارة الـداخـلـيـــــــــــة</t>
  </si>
  <si>
    <t>وزارة الخارجيــــــــــــة</t>
  </si>
  <si>
    <t>وزارة المواصلات : المطارات</t>
  </si>
  <si>
    <t>وزارة المواصلات : الموانــيء</t>
  </si>
  <si>
    <t>وزارة المواصلات : الطـــــرق</t>
  </si>
  <si>
    <t>مكتب وزير الدولة ومحافظ ظفار</t>
  </si>
  <si>
    <t>محافظــــــــــــــــــــة مسقــــــــــط</t>
  </si>
  <si>
    <t xml:space="preserve"> ( مجلس المناقصات )</t>
  </si>
  <si>
    <t>وزارة الماليـة والاقتصاد</t>
  </si>
  <si>
    <t>(هـ) احتياطي المشروعات الانمائية (مخصص)</t>
  </si>
  <si>
    <t>الجملة (أ + ب + ج + د + هـ)</t>
  </si>
  <si>
    <t>المقدر صرفه خلال عام 1992 م</t>
  </si>
  <si>
    <t>31)  جملة وسائل التمويـل</t>
  </si>
  <si>
    <t>مكتب وزير الدولة ومحافظ ظفــار</t>
  </si>
  <si>
    <t>تقديرات الايرادات والاستردادات الرأسمالية للسنة المالية 1992 م (حسب البنود)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</si>
</sst>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17"/>
      <name val="AF_Najed"/>
      <family val="0"/>
    </font>
    <font>
      <sz val="19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u val="single"/>
      <sz val="18"/>
      <color indexed="56"/>
      <name val="AF_Najed"/>
      <family val="0"/>
    </font>
    <font>
      <b/>
      <u val="single"/>
      <sz val="16"/>
      <color indexed="56"/>
      <name val="PT Bold Heading"/>
      <family val="0"/>
    </font>
    <font>
      <b/>
      <sz val="16"/>
      <color indexed="62"/>
      <name val="Arial"/>
      <family val="2"/>
    </font>
    <font>
      <b/>
      <sz val="16"/>
      <color indexed="56"/>
      <name val="PT Bold Heading"/>
      <family val="0"/>
    </font>
    <font>
      <b/>
      <sz val="18"/>
      <color indexed="56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u val="single"/>
      <sz val="18"/>
      <color theme="3" tint="0.3999800086021423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sz val="16"/>
      <color theme="3"/>
      <name val="Arial"/>
      <family val="2"/>
    </font>
    <font>
      <b/>
      <sz val="16"/>
      <color theme="3" tint="0.39998000860214233"/>
      <name val="PT Bold Heading"/>
      <family val="0"/>
    </font>
    <font>
      <b/>
      <sz val="18"/>
      <color theme="3" tint="0.39998000860214233"/>
      <name val="AF_Najed"/>
      <family val="0"/>
    </font>
    <font>
      <b/>
      <sz val="14"/>
      <color theme="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medium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199999332428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medium">
        <color theme="3" tint="0.3999499976634979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 style="medium">
        <color theme="3" tint="0.3999499976634979"/>
      </bottom>
    </border>
    <border>
      <left>
        <color indexed="63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 style="hair">
        <color theme="3" tint="0.3998199999332428"/>
      </top>
      <bottom style="hair">
        <color theme="3" tint="0.39991000294685364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hair">
        <color theme="3" tint="0.3998500108718872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500108718872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500108718872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 style="medium">
        <color theme="3" tint="0.3998500108718872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8500108718872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6000785827637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6000785827637"/>
      </top>
      <bottom style="hair">
        <color theme="3" tint="0.39976000785827637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6000785827637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medium">
        <color theme="3" tint="0.3999499976634979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500108718872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8799920082092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 style="medium">
        <color theme="3" tint="0.3999499976634979"/>
      </bottom>
    </border>
    <border>
      <left style="medium">
        <color theme="3" tint="0.39987999200820923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87999200820923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6000785827637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6000785827637"/>
      </bottom>
    </border>
    <border>
      <left>
        <color indexed="63"/>
      </left>
      <right style="medium">
        <color theme="3" tint="0.3998500108718872"/>
      </right>
      <top style="medium">
        <color theme="3" tint="0.399949997663497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 readingOrder="2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4" fillId="0" borderId="11" xfId="0" applyFont="1" applyFill="1" applyBorder="1" applyAlignment="1">
      <alignment horizontal="right" vertical="top" readingOrder="2"/>
    </xf>
    <xf numFmtId="0" fontId="14" fillId="0" borderId="12" xfId="0" applyFont="1" applyFill="1" applyBorder="1" applyAlignment="1">
      <alignment horizontal="right" vertical="center" readingOrder="2"/>
    </xf>
    <xf numFmtId="0" fontId="12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Continuous" vertical="center" readingOrder="2"/>
    </xf>
    <xf numFmtId="0" fontId="16" fillId="33" borderId="15" xfId="0" applyFont="1" applyFill="1" applyBorder="1" applyAlignment="1">
      <alignment horizontal="right" vertical="center" readingOrder="2"/>
    </xf>
    <xf numFmtId="0" fontId="16" fillId="33" borderId="16" xfId="0" applyFont="1" applyFill="1" applyBorder="1" applyAlignment="1">
      <alignment horizontal="right" vertical="center" readingOrder="2"/>
    </xf>
    <xf numFmtId="0" fontId="16" fillId="33" borderId="17" xfId="0" applyFont="1" applyFill="1" applyBorder="1" applyAlignment="1">
      <alignment horizontal="right" vertical="center" readingOrder="2"/>
    </xf>
    <xf numFmtId="0" fontId="16" fillId="33" borderId="18" xfId="0" applyFont="1" applyFill="1" applyBorder="1" applyAlignment="1">
      <alignment horizontal="right" vertical="center" readingOrder="2"/>
    </xf>
    <xf numFmtId="0" fontId="4" fillId="0" borderId="19" xfId="0" applyFont="1" applyFill="1" applyBorder="1" applyAlignment="1">
      <alignment horizontal="right" vertical="top" readingOrder="2"/>
    </xf>
    <xf numFmtId="0" fontId="4" fillId="0" borderId="20" xfId="0" applyFont="1" applyFill="1" applyBorder="1" applyAlignment="1">
      <alignment horizontal="right" vertical="center" readingOrder="2"/>
    </xf>
    <xf numFmtId="0" fontId="61" fillId="0" borderId="10" xfId="0" applyFont="1" applyFill="1" applyBorder="1" applyAlignment="1">
      <alignment horizontal="right" vertical="center" readingOrder="2"/>
    </xf>
    <xf numFmtId="0" fontId="61" fillId="0" borderId="0" xfId="0" applyFont="1" applyFill="1" applyBorder="1" applyAlignment="1">
      <alignment horizontal="right" vertical="center" readingOrder="2"/>
    </xf>
    <xf numFmtId="0" fontId="0" fillId="0" borderId="0" xfId="0" applyBorder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top" readingOrder="2"/>
    </xf>
    <xf numFmtId="0" fontId="4" fillId="0" borderId="23" xfId="0" applyFont="1" applyFill="1" applyBorder="1" applyAlignment="1">
      <alignment horizontal="right" vertical="top" readingOrder="2"/>
    </xf>
    <xf numFmtId="0" fontId="61" fillId="33" borderId="2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6" fillId="33" borderId="52" xfId="0" applyFont="1" applyFill="1" applyBorder="1" applyAlignment="1">
      <alignment horizontal="center" vertical="center" readingOrder="2"/>
    </xf>
    <xf numFmtId="0" fontId="4" fillId="0" borderId="34" xfId="0" applyFont="1" applyFill="1" applyBorder="1" applyAlignment="1">
      <alignment/>
    </xf>
    <xf numFmtId="0" fontId="16" fillId="33" borderId="52" xfId="0" applyFont="1" applyFill="1" applyBorder="1" applyAlignment="1">
      <alignment horizontal="right" vertical="center" readingOrder="2"/>
    </xf>
    <xf numFmtId="0" fontId="0" fillId="0" borderId="53" xfId="0" applyBorder="1" applyAlignment="1">
      <alignment horizontal="right" readingOrder="2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 readingOrder="2"/>
    </xf>
    <xf numFmtId="0" fontId="18" fillId="0" borderId="0" xfId="0" applyFont="1" applyAlignment="1">
      <alignment/>
    </xf>
    <xf numFmtId="0" fontId="0" fillId="0" borderId="56" xfId="0" applyBorder="1" applyAlignment="1">
      <alignment/>
    </xf>
    <xf numFmtId="0" fontId="4" fillId="0" borderId="5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4" fillId="0" borderId="3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 horizontal="right" readingOrder="2"/>
    </xf>
    <xf numFmtId="0" fontId="0" fillId="0" borderId="58" xfId="0" applyBorder="1" applyAlignment="1">
      <alignment horizontal="right" readingOrder="2"/>
    </xf>
    <xf numFmtId="0" fontId="0" fillId="0" borderId="59" xfId="0" applyBorder="1" applyAlignment="1">
      <alignment/>
    </xf>
    <xf numFmtId="0" fontId="0" fillId="0" borderId="59" xfId="0" applyBorder="1" applyAlignment="1">
      <alignment horizontal="right" readingOrder="2"/>
    </xf>
    <xf numFmtId="0" fontId="0" fillId="0" borderId="60" xfId="0" applyBorder="1" applyAlignment="1">
      <alignment horizontal="right" readingOrder="2"/>
    </xf>
    <xf numFmtId="0" fontId="14" fillId="0" borderId="61" xfId="0" applyFont="1" applyFill="1" applyBorder="1" applyAlignment="1">
      <alignment horizontal="right" vertical="center" readingOrder="2"/>
    </xf>
    <xf numFmtId="0" fontId="16" fillId="33" borderId="62" xfId="0" applyFont="1" applyFill="1" applyBorder="1" applyAlignment="1">
      <alignment horizontal="right" vertical="center" readingOrder="2"/>
    </xf>
    <xf numFmtId="0" fontId="16" fillId="33" borderId="63" xfId="0" applyFont="1" applyFill="1" applyBorder="1" applyAlignment="1">
      <alignment horizontal="right" vertical="center" readingOrder="2"/>
    </xf>
    <xf numFmtId="0" fontId="61" fillId="0" borderId="26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65" xfId="0" applyBorder="1" applyAlignment="1">
      <alignment/>
    </xf>
    <xf numFmtId="0" fontId="4" fillId="0" borderId="66" xfId="0" applyFont="1" applyFill="1" applyBorder="1" applyAlignment="1">
      <alignment/>
    </xf>
    <xf numFmtId="0" fontId="0" fillId="0" borderId="67" xfId="0" applyBorder="1" applyAlignment="1">
      <alignment/>
    </xf>
    <xf numFmtId="0" fontId="4" fillId="0" borderId="68" xfId="0" applyFont="1" applyFill="1" applyBorder="1" applyAlignment="1">
      <alignment/>
    </xf>
    <xf numFmtId="0" fontId="16" fillId="33" borderId="69" xfId="0" applyFont="1" applyFill="1" applyBorder="1" applyAlignment="1">
      <alignment horizontal="center" vertical="center" readingOrder="2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 horizontal="center"/>
    </xf>
    <xf numFmtId="0" fontId="0" fillId="0" borderId="79" xfId="0" applyBorder="1" applyAlignment="1">
      <alignment horizont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4" fillId="0" borderId="8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7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90" xfId="0" applyNumberFormat="1" applyFont="1" applyFill="1" applyBorder="1" applyAlignment="1">
      <alignment horizontal="center" vertical="center"/>
    </xf>
    <xf numFmtId="0" fontId="4" fillId="0" borderId="91" xfId="0" applyNumberFormat="1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vertical="center"/>
    </xf>
    <xf numFmtId="0" fontId="0" fillId="0" borderId="83" xfId="0" applyBorder="1" applyAlignment="1">
      <alignment horizontal="center"/>
    </xf>
    <xf numFmtId="0" fontId="4" fillId="0" borderId="80" xfId="0" applyFont="1" applyFill="1" applyBorder="1" applyAlignment="1">
      <alignment horizontal="center" vertical="center" readingOrder="1"/>
    </xf>
    <xf numFmtId="0" fontId="4" fillId="0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horizontal="center" vertical="center"/>
    </xf>
    <xf numFmtId="0" fontId="16" fillId="33" borderId="100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readingOrder="2"/>
    </xf>
    <xf numFmtId="0" fontId="4" fillId="0" borderId="47" xfId="0" applyFont="1" applyFill="1" applyBorder="1" applyAlignment="1">
      <alignment horizontal="right" readingOrder="2"/>
    </xf>
    <xf numFmtId="0" fontId="4" fillId="0" borderId="101" xfId="0" applyNumberFormat="1" applyFont="1" applyFill="1" applyBorder="1" applyAlignment="1">
      <alignment horizontal="center" vertical="center"/>
    </xf>
    <xf numFmtId="0" fontId="4" fillId="0" borderId="102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right" readingOrder="2"/>
    </xf>
    <xf numFmtId="0" fontId="1" fillId="0" borderId="104" xfId="0" applyFont="1" applyFill="1" applyBorder="1" applyAlignment="1">
      <alignment vertical="center"/>
    </xf>
    <xf numFmtId="0" fontId="1" fillId="0" borderId="105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4" fillId="0" borderId="107" xfId="0" applyNumberFormat="1" applyFont="1" applyFill="1" applyBorder="1" applyAlignment="1">
      <alignment horizontal="center" vertical="center"/>
    </xf>
    <xf numFmtId="0" fontId="4" fillId="0" borderId="108" xfId="0" applyNumberFormat="1" applyFont="1" applyFill="1" applyBorder="1" applyAlignment="1">
      <alignment horizontal="center" vertical="center"/>
    </xf>
    <xf numFmtId="0" fontId="4" fillId="0" borderId="109" xfId="0" applyNumberFormat="1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readingOrder="1"/>
    </xf>
    <xf numFmtId="0" fontId="61" fillId="33" borderId="111" xfId="0" applyFont="1" applyFill="1" applyBorder="1" applyAlignment="1">
      <alignment horizontal="center" vertical="center" readingOrder="2"/>
    </xf>
    <xf numFmtId="0" fontId="61" fillId="33" borderId="112" xfId="0" applyFont="1" applyFill="1" applyBorder="1" applyAlignment="1">
      <alignment horizontal="center" vertical="center" readingOrder="2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 readingOrder="2"/>
    </xf>
    <xf numFmtId="0" fontId="0" fillId="0" borderId="95" xfId="0" applyBorder="1" applyAlignment="1">
      <alignment horizontal="center"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61" fillId="33" borderId="121" xfId="0" applyFont="1" applyFill="1" applyBorder="1" applyAlignment="1">
      <alignment horizontal="center" vertical="center" readingOrder="2"/>
    </xf>
    <xf numFmtId="0" fontId="4" fillId="0" borderId="122" xfId="0" applyNumberFormat="1" applyFont="1" applyFill="1" applyBorder="1" applyAlignment="1">
      <alignment horizontal="center" vertical="center"/>
    </xf>
    <xf numFmtId="0" fontId="61" fillId="33" borderId="123" xfId="0" applyFont="1" applyFill="1" applyBorder="1" applyAlignment="1">
      <alignment horizontal="centerContinuous" vertical="center" readingOrder="2"/>
    </xf>
    <xf numFmtId="0" fontId="4" fillId="0" borderId="124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22" xfId="0" applyNumberFormat="1" applyFont="1" applyFill="1" applyBorder="1" applyAlignment="1">
      <alignment horizontal="center" vertical="center"/>
    </xf>
    <xf numFmtId="0" fontId="4" fillId="0" borderId="125" xfId="0" applyNumberFormat="1" applyFont="1" applyFill="1" applyBorder="1" applyAlignment="1">
      <alignment horizontal="center" vertical="center"/>
    </xf>
    <xf numFmtId="0" fontId="4" fillId="0" borderId="126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right" vertical="center"/>
    </xf>
    <xf numFmtId="0" fontId="0" fillId="0" borderId="95" xfId="0" applyBorder="1" applyAlignment="1">
      <alignment horizontal="center"/>
    </xf>
    <xf numFmtId="0" fontId="0" fillId="0" borderId="130" xfId="0" applyBorder="1" applyAlignment="1">
      <alignment horizontal="center"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61" fillId="33" borderId="121" xfId="0" applyFont="1" applyFill="1" applyBorder="1" applyAlignment="1">
      <alignment horizontal="center" vertical="center"/>
    </xf>
    <xf numFmtId="0" fontId="61" fillId="33" borderId="131" xfId="0" applyFont="1" applyFill="1" applyBorder="1" applyAlignment="1">
      <alignment horizontal="center" vertical="center"/>
    </xf>
    <xf numFmtId="0" fontId="4" fillId="0" borderId="132" xfId="0" applyNumberFormat="1" applyFont="1" applyFill="1" applyBorder="1" applyAlignment="1">
      <alignment horizontal="center" vertical="center"/>
    </xf>
    <xf numFmtId="0" fontId="4" fillId="0" borderId="133" xfId="0" applyNumberFormat="1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horizontal="center" vertical="center"/>
    </xf>
    <xf numFmtId="0" fontId="16" fillId="33" borderId="135" xfId="0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4" fillId="0" borderId="136" xfId="0" applyNumberFormat="1" applyFont="1" applyFill="1" applyBorder="1" applyAlignment="1">
      <alignment horizontal="right" vertical="center"/>
    </xf>
    <xf numFmtId="0" fontId="4" fillId="0" borderId="136" xfId="0" applyNumberFormat="1" applyFont="1" applyFill="1" applyBorder="1" applyAlignment="1">
      <alignment horizontal="center" vertical="center"/>
    </xf>
    <xf numFmtId="0" fontId="4" fillId="0" borderId="137" xfId="0" applyNumberFormat="1" applyFont="1" applyFill="1" applyBorder="1" applyAlignment="1">
      <alignment horizontal="center" vertical="center"/>
    </xf>
    <xf numFmtId="0" fontId="4" fillId="0" borderId="138" xfId="0" applyNumberFormat="1" applyFont="1" applyFill="1" applyBorder="1" applyAlignment="1">
      <alignment horizontal="center" vertical="center"/>
    </xf>
    <xf numFmtId="0" fontId="16" fillId="33" borderId="139" xfId="0" applyFont="1" applyFill="1" applyBorder="1" applyAlignment="1">
      <alignment horizontal="center" vertical="center"/>
    </xf>
    <xf numFmtId="0" fontId="13" fillId="0" borderId="132" xfId="0" applyNumberFormat="1" applyFont="1" applyFill="1" applyBorder="1" applyAlignment="1">
      <alignment horizontal="center" vertical="center"/>
    </xf>
    <xf numFmtId="0" fontId="13" fillId="0" borderId="140" xfId="0" applyNumberFormat="1" applyFont="1" applyFill="1" applyBorder="1" applyAlignment="1">
      <alignment horizontal="center" vertical="center"/>
    </xf>
    <xf numFmtId="0" fontId="13" fillId="0" borderId="141" xfId="0" applyNumberFormat="1" applyFont="1" applyFill="1" applyBorder="1" applyAlignment="1">
      <alignment horizontal="center" vertical="center"/>
    </xf>
    <xf numFmtId="0" fontId="17" fillId="33" borderId="10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13" fillId="0" borderId="142" xfId="0" applyNumberFormat="1" applyFont="1" applyFill="1" applyBorder="1" applyAlignment="1">
      <alignment horizontal="center" vertical="center" readingOrder="1"/>
    </xf>
    <xf numFmtId="0" fontId="4" fillId="0" borderId="18" xfId="0" applyFont="1" applyFill="1" applyBorder="1" applyAlignment="1">
      <alignment horizontal="center" vertical="center"/>
    </xf>
    <xf numFmtId="0" fontId="0" fillId="0" borderId="143" xfId="0" applyBorder="1" applyAlignment="1">
      <alignment/>
    </xf>
    <xf numFmtId="0" fontId="4" fillId="0" borderId="106" xfId="0" applyFont="1" applyFill="1" applyBorder="1" applyAlignment="1">
      <alignment horizontal="right" vertical="center" readingOrder="2"/>
    </xf>
    <xf numFmtId="0" fontId="4" fillId="0" borderId="144" xfId="0" applyFont="1" applyFill="1" applyBorder="1" applyAlignment="1">
      <alignment horizontal="right" vertical="center" readingOrder="2"/>
    </xf>
    <xf numFmtId="0" fontId="4" fillId="0" borderId="18" xfId="0" applyFont="1" applyFill="1" applyBorder="1" applyAlignment="1">
      <alignment horizontal="center" vertical="center" readingOrder="1"/>
    </xf>
    <xf numFmtId="0" fontId="0" fillId="0" borderId="130" xfId="0" applyBorder="1" applyAlignment="1">
      <alignment/>
    </xf>
    <xf numFmtId="0" fontId="4" fillId="0" borderId="145" xfId="0" applyFont="1" applyFill="1" applyBorder="1" applyAlignment="1">
      <alignment horizontal="right" vertical="center" readingOrder="2"/>
    </xf>
    <xf numFmtId="0" fontId="16" fillId="33" borderId="146" xfId="0" applyFont="1" applyFill="1" applyBorder="1" applyAlignment="1">
      <alignment horizontal="right" vertical="center" readingOrder="2"/>
    </xf>
    <xf numFmtId="0" fontId="16" fillId="33" borderId="147" xfId="0" applyFont="1" applyFill="1" applyBorder="1" applyAlignment="1">
      <alignment horizontal="right" vertical="center" readingOrder="2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0" fontId="4" fillId="0" borderId="149" xfId="0" applyNumberFormat="1" applyFont="1" applyFill="1" applyBorder="1" applyAlignment="1">
      <alignment horizontal="center" vertical="center"/>
    </xf>
    <xf numFmtId="0" fontId="4" fillId="0" borderId="150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>
      <alignment horizontal="center" vertical="center"/>
    </xf>
    <xf numFmtId="0" fontId="4" fillId="0" borderId="152" xfId="0" applyNumberFormat="1" applyFont="1" applyFill="1" applyBorder="1" applyAlignment="1">
      <alignment horizontal="center" vertical="center"/>
    </xf>
    <xf numFmtId="0" fontId="4" fillId="0" borderId="153" xfId="0" applyNumberFormat="1" applyFont="1" applyFill="1" applyBorder="1" applyAlignment="1">
      <alignment horizontal="center" vertical="center"/>
    </xf>
    <xf numFmtId="0" fontId="4" fillId="0" borderId="154" xfId="0" applyNumberFormat="1" applyFont="1" applyFill="1" applyBorder="1" applyAlignment="1">
      <alignment horizontal="center" vertical="center"/>
    </xf>
    <xf numFmtId="0" fontId="4" fillId="0" borderId="155" xfId="0" applyNumberFormat="1" applyFont="1" applyFill="1" applyBorder="1" applyAlignment="1">
      <alignment horizontal="center" vertical="center"/>
    </xf>
    <xf numFmtId="0" fontId="4" fillId="0" borderId="156" xfId="0" applyNumberFormat="1" applyFont="1" applyFill="1" applyBorder="1" applyAlignment="1">
      <alignment horizontal="center" vertical="center"/>
    </xf>
    <xf numFmtId="0" fontId="12" fillId="33" borderId="157" xfId="0" applyNumberFormat="1" applyFont="1" applyFill="1" applyBorder="1" applyAlignment="1">
      <alignment horizontal="center" vertical="center"/>
    </xf>
    <xf numFmtId="0" fontId="16" fillId="33" borderId="158" xfId="0" applyNumberFormat="1" applyFont="1" applyFill="1" applyBorder="1" applyAlignment="1">
      <alignment horizontal="center" vertical="center" readingOrder="1"/>
    </xf>
    <xf numFmtId="0" fontId="4" fillId="0" borderId="159" xfId="0" applyNumberFormat="1" applyFont="1" applyFill="1" applyBorder="1" applyAlignment="1">
      <alignment horizontal="center" vertical="center"/>
    </xf>
    <xf numFmtId="0" fontId="4" fillId="0" borderId="160" xfId="0" applyNumberFormat="1" applyFont="1" applyFill="1" applyBorder="1" applyAlignment="1">
      <alignment horizontal="center" vertical="center"/>
    </xf>
    <xf numFmtId="0" fontId="12" fillId="33" borderId="161" xfId="0" applyNumberFormat="1" applyFont="1" applyFill="1" applyBorder="1" applyAlignment="1">
      <alignment horizontal="center" vertical="center"/>
    </xf>
    <xf numFmtId="0" fontId="16" fillId="33" borderId="162" xfId="0" applyNumberFormat="1" applyFont="1" applyFill="1" applyBorder="1" applyAlignment="1">
      <alignment horizontal="center" vertical="center"/>
    </xf>
    <xf numFmtId="0" fontId="12" fillId="33" borderId="163" xfId="0" applyNumberFormat="1" applyFont="1" applyFill="1" applyBorder="1" applyAlignment="1">
      <alignment horizontal="center" vertical="center"/>
    </xf>
    <xf numFmtId="0" fontId="16" fillId="33" borderId="16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4" fillId="0" borderId="140" xfId="0" applyNumberFormat="1" applyFont="1" applyFill="1" applyBorder="1" applyAlignment="1">
      <alignment horizontal="center" vertical="center"/>
    </xf>
    <xf numFmtId="0" fontId="4" fillId="0" borderId="141" xfId="0" applyNumberFormat="1" applyFont="1" applyFill="1" applyBorder="1" applyAlignment="1">
      <alignment horizontal="center" vertical="center"/>
    </xf>
    <xf numFmtId="0" fontId="4" fillId="0" borderId="165" xfId="0" applyNumberFormat="1" applyFont="1" applyFill="1" applyBorder="1" applyAlignment="1">
      <alignment horizontal="center" vertical="center"/>
    </xf>
    <xf numFmtId="0" fontId="16" fillId="33" borderId="100" xfId="0" applyNumberFormat="1" applyFont="1" applyFill="1" applyBorder="1" applyAlignment="1">
      <alignment horizontal="center" vertical="center"/>
    </xf>
    <xf numFmtId="0" fontId="4" fillId="0" borderId="166" xfId="0" applyNumberFormat="1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vertical="center"/>
    </xf>
    <xf numFmtId="0" fontId="4" fillId="0" borderId="16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6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70" xfId="0" applyFont="1" applyFill="1" applyBorder="1" applyAlignment="1">
      <alignment/>
    </xf>
    <xf numFmtId="0" fontId="4" fillId="0" borderId="171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4" fillId="0" borderId="172" xfId="0" applyFont="1" applyFill="1" applyBorder="1" applyAlignment="1">
      <alignment/>
    </xf>
    <xf numFmtId="0" fontId="13" fillId="0" borderId="173" xfId="0" applyNumberFormat="1" applyFont="1" applyFill="1" applyBorder="1" applyAlignment="1">
      <alignment horizontal="center" vertical="center"/>
    </xf>
    <xf numFmtId="0" fontId="13" fillId="0" borderId="174" xfId="0" applyNumberFormat="1" applyFont="1" applyFill="1" applyBorder="1" applyAlignment="1">
      <alignment horizontal="center" vertical="center"/>
    </xf>
    <xf numFmtId="0" fontId="13" fillId="0" borderId="134" xfId="0" applyNumberFormat="1" applyFont="1" applyFill="1" applyBorder="1" applyAlignment="1">
      <alignment horizontal="center" vertical="center"/>
    </xf>
    <xf numFmtId="0" fontId="17" fillId="33" borderId="175" xfId="0" applyNumberFormat="1" applyFont="1" applyFill="1" applyBorder="1" applyAlignment="1">
      <alignment horizontal="center" vertical="center"/>
    </xf>
    <xf numFmtId="0" fontId="4" fillId="0" borderId="176" xfId="0" applyFont="1" applyFill="1" applyBorder="1" applyAlignment="1">
      <alignment/>
    </xf>
    <xf numFmtId="0" fontId="16" fillId="33" borderId="177" xfId="0" applyFont="1" applyFill="1" applyBorder="1" applyAlignment="1">
      <alignment horizontal="right" vertical="center" readingOrder="2"/>
    </xf>
    <xf numFmtId="0" fontId="13" fillId="0" borderId="178" xfId="0" applyNumberFormat="1" applyFont="1" applyFill="1" applyBorder="1" applyAlignment="1">
      <alignment horizontal="center" vertical="center"/>
    </xf>
    <xf numFmtId="0" fontId="13" fillId="0" borderId="1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readingOrder="2"/>
    </xf>
    <xf numFmtId="0" fontId="12" fillId="33" borderId="13" xfId="0" applyFont="1" applyFill="1" applyBorder="1" applyAlignment="1">
      <alignment horizontal="center" vertical="center" readingOrder="2"/>
    </xf>
    <xf numFmtId="0" fontId="0" fillId="0" borderId="179" xfId="0" applyBorder="1" applyAlignment="1">
      <alignment horizontal="right" readingOrder="2"/>
    </xf>
    <xf numFmtId="0" fontId="4" fillId="0" borderId="180" xfId="0" applyNumberFormat="1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/>
    </xf>
    <xf numFmtId="0" fontId="16" fillId="33" borderId="182" xfId="0" applyNumberFormat="1" applyFont="1" applyFill="1" applyBorder="1" applyAlignment="1">
      <alignment horizontal="right" vertical="center"/>
    </xf>
    <xf numFmtId="0" fontId="16" fillId="33" borderId="182" xfId="0" applyNumberFormat="1" applyFont="1" applyFill="1" applyBorder="1" applyAlignment="1">
      <alignment horizontal="right" vertical="center" readingOrder="2"/>
    </xf>
    <xf numFmtId="0" fontId="0" fillId="0" borderId="82" xfId="0" applyBorder="1" applyAlignment="1">
      <alignment horizontal="center" readingOrder="2"/>
    </xf>
    <xf numFmtId="0" fontId="4" fillId="0" borderId="183" xfId="0" applyNumberFormat="1" applyFont="1" applyFill="1" applyBorder="1" applyAlignment="1">
      <alignment horizontal="center" vertical="center"/>
    </xf>
    <xf numFmtId="0" fontId="0" fillId="0" borderId="184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4" fillId="0" borderId="185" xfId="0" applyFont="1" applyFill="1" applyBorder="1" applyAlignment="1">
      <alignment horizontal="right" readingOrder="2"/>
    </xf>
    <xf numFmtId="0" fontId="4" fillId="0" borderId="186" xfId="0" applyFont="1" applyFill="1" applyBorder="1" applyAlignment="1">
      <alignment horizontal="right" readingOrder="2"/>
    </xf>
    <xf numFmtId="0" fontId="16" fillId="33" borderId="187" xfId="0" applyNumberFormat="1" applyFont="1" applyFill="1" applyBorder="1" applyAlignment="1">
      <alignment horizontal="right" vertical="center" readingOrder="2"/>
    </xf>
    <xf numFmtId="0" fontId="0" fillId="0" borderId="93" xfId="0" applyBorder="1" applyAlignment="1">
      <alignment/>
    </xf>
    <xf numFmtId="0" fontId="4" fillId="0" borderId="129" xfId="0" applyFont="1" applyFill="1" applyBorder="1" applyAlignment="1">
      <alignment/>
    </xf>
    <xf numFmtId="0" fontId="4" fillId="0" borderId="188" xfId="0" applyFont="1" applyFill="1" applyBorder="1" applyAlignment="1">
      <alignment horizontal="right" readingOrder="2"/>
    </xf>
    <xf numFmtId="0" fontId="0" fillId="0" borderId="189" xfId="0" applyBorder="1" applyAlignment="1">
      <alignment/>
    </xf>
    <xf numFmtId="0" fontId="4" fillId="0" borderId="190" xfId="0" applyFont="1" applyFill="1" applyBorder="1" applyAlignment="1">
      <alignment/>
    </xf>
    <xf numFmtId="0" fontId="4" fillId="0" borderId="191" xfId="0" applyFont="1" applyFill="1" applyBorder="1" applyAlignment="1">
      <alignment horizontal="right" readingOrder="2"/>
    </xf>
    <xf numFmtId="0" fontId="4" fillId="0" borderId="192" xfId="0" applyNumberFormat="1" applyFont="1" applyFill="1" applyBorder="1" applyAlignment="1">
      <alignment horizontal="center" vertical="center"/>
    </xf>
    <xf numFmtId="0" fontId="4" fillId="0" borderId="193" xfId="0" applyNumberFormat="1" applyFont="1" applyFill="1" applyBorder="1" applyAlignment="1">
      <alignment horizontal="center" vertical="center"/>
    </xf>
    <xf numFmtId="0" fontId="4" fillId="0" borderId="194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/>
    </xf>
    <xf numFmtId="0" fontId="16" fillId="33" borderId="100" xfId="0" applyNumberFormat="1" applyFont="1" applyFill="1" applyBorder="1" applyAlignment="1">
      <alignment horizontal="right" vertical="center" readingOrder="2"/>
    </xf>
    <xf numFmtId="0" fontId="16" fillId="33" borderId="121" xfId="0" applyNumberFormat="1" applyFont="1" applyFill="1" applyBorder="1" applyAlignment="1">
      <alignment horizontal="right" vertical="center"/>
    </xf>
    <xf numFmtId="0" fontId="16" fillId="33" borderId="195" xfId="0" applyNumberFormat="1" applyFont="1" applyFill="1" applyBorder="1" applyAlignment="1">
      <alignment horizontal="right" vertical="center"/>
    </xf>
    <xf numFmtId="0" fontId="16" fillId="33" borderId="196" xfId="0" applyFont="1" applyFill="1" applyBorder="1" applyAlignment="1">
      <alignment horizontal="center" vertical="center" readingOrder="2"/>
    </xf>
    <xf numFmtId="0" fontId="16" fillId="33" borderId="96" xfId="0" applyFont="1" applyFill="1" applyBorder="1" applyAlignment="1">
      <alignment horizontal="center" vertical="center" readingOrder="2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1" fillId="33" borderId="46" xfId="0" applyFont="1" applyFill="1" applyBorder="1" applyAlignment="1">
      <alignment horizontal="center" vertical="center" readingOrder="2"/>
    </xf>
    <xf numFmtId="0" fontId="61" fillId="33" borderId="197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0" fontId="12" fillId="33" borderId="198" xfId="0" applyNumberFormat="1" applyFont="1" applyFill="1" applyBorder="1" applyAlignment="1">
      <alignment horizontal="center" vertical="center"/>
    </xf>
    <xf numFmtId="0" fontId="12" fillId="33" borderId="199" xfId="0" applyNumberFormat="1" applyFont="1" applyFill="1" applyBorder="1" applyAlignment="1">
      <alignment horizontal="center" vertical="center"/>
    </xf>
    <xf numFmtId="0" fontId="16" fillId="33" borderId="200" xfId="0" applyNumberFormat="1" applyFont="1" applyFill="1" applyBorder="1" applyAlignment="1">
      <alignment horizontal="center" vertical="center"/>
    </xf>
    <xf numFmtId="0" fontId="16" fillId="33" borderId="201" xfId="0" applyNumberFormat="1" applyFont="1" applyFill="1" applyBorder="1" applyAlignment="1">
      <alignment horizontal="center" vertical="center"/>
    </xf>
    <xf numFmtId="0" fontId="61" fillId="33" borderId="202" xfId="0" applyFont="1" applyFill="1" applyBorder="1" applyAlignment="1">
      <alignment horizontal="center" vertical="center" wrapText="1"/>
    </xf>
    <xf numFmtId="0" fontId="61" fillId="33" borderId="203" xfId="0" applyFont="1" applyFill="1" applyBorder="1" applyAlignment="1">
      <alignment horizontal="center" vertical="center"/>
    </xf>
    <xf numFmtId="0" fontId="61" fillId="33" borderId="204" xfId="0" applyFont="1" applyFill="1" applyBorder="1" applyAlignment="1">
      <alignment horizontal="center" vertical="center" readingOrder="2"/>
    </xf>
    <xf numFmtId="0" fontId="61" fillId="33" borderId="205" xfId="0" applyFont="1" applyFill="1" applyBorder="1" applyAlignment="1">
      <alignment horizontal="center" vertical="center" readingOrder="2"/>
    </xf>
    <xf numFmtId="0" fontId="61" fillId="33" borderId="136" xfId="0" applyFont="1" applyFill="1" applyBorder="1" applyAlignment="1">
      <alignment horizontal="center" vertical="center" wrapText="1" readingOrder="2"/>
    </xf>
    <xf numFmtId="0" fontId="61" fillId="33" borderId="137" xfId="0" applyFont="1" applyFill="1" applyBorder="1" applyAlignment="1">
      <alignment horizontal="center" vertical="center" readingOrder="2"/>
    </xf>
    <xf numFmtId="0" fontId="61" fillId="33" borderId="206" xfId="0" applyFont="1" applyFill="1" applyBorder="1" applyAlignment="1">
      <alignment horizontal="center" vertical="center" readingOrder="2"/>
    </xf>
    <xf numFmtId="0" fontId="61" fillId="33" borderId="207" xfId="0" applyFont="1" applyFill="1" applyBorder="1" applyAlignment="1">
      <alignment horizontal="center" vertical="center" readingOrder="2"/>
    </xf>
    <xf numFmtId="0" fontId="14" fillId="0" borderId="208" xfId="0" applyFont="1" applyFill="1" applyBorder="1" applyAlignment="1">
      <alignment horizontal="right" vertical="center" readingOrder="2"/>
    </xf>
    <xf numFmtId="0" fontId="14" fillId="0" borderId="206" xfId="0" applyFont="1" applyFill="1" applyBorder="1" applyAlignment="1">
      <alignment horizontal="right" vertical="center" readingOrder="2"/>
    </xf>
    <xf numFmtId="0" fontId="61" fillId="33" borderId="111" xfId="0" applyFont="1" applyFill="1" applyBorder="1" applyAlignment="1">
      <alignment horizontal="center" vertical="center" readingOrder="2"/>
    </xf>
    <xf numFmtId="0" fontId="61" fillId="33" borderId="112" xfId="0" applyFont="1" applyFill="1" applyBorder="1" applyAlignment="1">
      <alignment horizontal="center" vertical="center" readingOrder="2"/>
    </xf>
    <xf numFmtId="0" fontId="61" fillId="33" borderId="82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right" vertical="center" readingOrder="2"/>
    </xf>
    <xf numFmtId="0" fontId="14" fillId="0" borderId="209" xfId="0" applyFont="1" applyFill="1" applyBorder="1" applyAlignment="1">
      <alignment horizontal="right" vertical="center" readingOrder="2"/>
    </xf>
    <xf numFmtId="0" fontId="14" fillId="0" borderId="79" xfId="0" applyFont="1" applyFill="1" applyBorder="1" applyAlignment="1">
      <alignment horizontal="right" vertical="center" readingOrder="2"/>
    </xf>
    <xf numFmtId="0" fontId="14" fillId="0" borderId="210" xfId="0" applyFont="1" applyFill="1" applyBorder="1" applyAlignment="1">
      <alignment horizontal="right" vertical="center" readingOrder="2"/>
    </xf>
    <xf numFmtId="0" fontId="6" fillId="0" borderId="184" xfId="0" applyNumberFormat="1" applyFont="1" applyFill="1" applyBorder="1" applyAlignment="1">
      <alignment horizontal="center" vertical="center" readingOrder="2"/>
    </xf>
    <xf numFmtId="0" fontId="61" fillId="33" borderId="211" xfId="0" applyFont="1" applyFill="1" applyBorder="1" applyAlignment="1">
      <alignment horizontal="center" vertical="center" readingOrder="2"/>
    </xf>
    <xf numFmtId="0" fontId="61" fillId="33" borderId="212" xfId="0" applyFont="1" applyFill="1" applyBorder="1" applyAlignment="1">
      <alignment horizontal="center" vertical="center" readingOrder="2"/>
    </xf>
    <xf numFmtId="0" fontId="64" fillId="33" borderId="82" xfId="0" applyFont="1" applyFill="1" applyBorder="1" applyAlignment="1">
      <alignment horizontal="center" vertical="center" wrapText="1"/>
    </xf>
    <xf numFmtId="0" fontId="64" fillId="33" borderId="213" xfId="0" applyFont="1" applyFill="1" applyBorder="1" applyAlignment="1">
      <alignment horizontal="center" vertical="center" wrapText="1"/>
    </xf>
    <xf numFmtId="0" fontId="67" fillId="33" borderId="214" xfId="0" applyFont="1" applyFill="1" applyBorder="1" applyAlignment="1">
      <alignment horizontal="center" vertical="center" wrapText="1"/>
    </xf>
    <xf numFmtId="0" fontId="67" fillId="33" borderId="215" xfId="0" applyFont="1" applyFill="1" applyBorder="1" applyAlignment="1">
      <alignment horizontal="center" vertical="center" wrapText="1"/>
    </xf>
    <xf numFmtId="0" fontId="67" fillId="33" borderId="216" xfId="0" applyFont="1" applyFill="1" applyBorder="1" applyAlignment="1">
      <alignment horizontal="center" vertical="center" wrapText="1"/>
    </xf>
    <xf numFmtId="0" fontId="67" fillId="33" borderId="217" xfId="0" applyFont="1" applyFill="1" applyBorder="1" applyAlignment="1">
      <alignment horizontal="center" vertical="center"/>
    </xf>
    <xf numFmtId="0" fontId="67" fillId="33" borderId="218" xfId="0" applyFont="1" applyFill="1" applyBorder="1" applyAlignment="1">
      <alignment horizontal="center" vertical="center" wrapText="1"/>
    </xf>
    <xf numFmtId="0" fontId="67" fillId="33" borderId="219" xfId="0" applyFont="1" applyFill="1" applyBorder="1" applyAlignment="1">
      <alignment horizontal="center" vertical="center" wrapText="1"/>
    </xf>
    <xf numFmtId="0" fontId="4" fillId="0" borderId="220" xfId="0" applyNumberFormat="1" applyFont="1" applyFill="1" applyBorder="1" applyAlignment="1">
      <alignment horizontal="center" vertical="center"/>
    </xf>
    <xf numFmtId="0" fontId="4" fillId="0" borderId="125" xfId="0" applyNumberFormat="1" applyFont="1" applyFill="1" applyBorder="1" applyAlignment="1">
      <alignment horizontal="center" vertical="center"/>
    </xf>
    <xf numFmtId="0" fontId="14" fillId="0" borderId="221" xfId="0" applyFont="1" applyFill="1" applyBorder="1" applyAlignment="1">
      <alignment horizontal="right" vertical="center" readingOrder="2"/>
    </xf>
    <xf numFmtId="0" fontId="4" fillId="0" borderId="165" xfId="0" applyFont="1" applyFill="1" applyBorder="1" applyAlignment="1">
      <alignment horizontal="right" vertical="center"/>
    </xf>
    <xf numFmtId="0" fontId="4" fillId="0" borderId="140" xfId="0" applyFont="1" applyFill="1" applyBorder="1" applyAlignment="1">
      <alignment horizontal="right" vertical="center"/>
    </xf>
    <xf numFmtId="0" fontId="0" fillId="0" borderId="222" xfId="0" applyBorder="1" applyAlignment="1">
      <alignment horizontal="center"/>
    </xf>
    <xf numFmtId="0" fontId="0" fillId="0" borderId="143" xfId="0" applyBorder="1" applyAlignment="1">
      <alignment horizontal="center"/>
    </xf>
    <xf numFmtId="0" fontId="4" fillId="0" borderId="223" xfId="0" applyNumberFormat="1" applyFont="1" applyFill="1" applyBorder="1" applyAlignment="1">
      <alignment horizontal="center" vertical="center"/>
    </xf>
    <xf numFmtId="0" fontId="4" fillId="0" borderId="124" xfId="0" applyNumberFormat="1" applyFont="1" applyFill="1" applyBorder="1" applyAlignment="1">
      <alignment horizontal="center" vertical="center"/>
    </xf>
    <xf numFmtId="0" fontId="4" fillId="0" borderId="224" xfId="0" applyNumberFormat="1" applyFont="1" applyFill="1" applyBorder="1" applyAlignment="1">
      <alignment horizontal="center" vertical="center"/>
    </xf>
    <xf numFmtId="0" fontId="4" fillId="0" borderId="225" xfId="0" applyNumberFormat="1" applyFont="1" applyFill="1" applyBorder="1" applyAlignment="1">
      <alignment horizontal="center" vertical="center"/>
    </xf>
    <xf numFmtId="0" fontId="4" fillId="0" borderId="126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right" vertical="center" readingOrder="2"/>
    </xf>
    <xf numFmtId="0" fontId="4" fillId="0" borderId="98" xfId="0" applyFont="1" applyFill="1" applyBorder="1" applyAlignment="1">
      <alignment horizontal="right" vertical="center"/>
    </xf>
    <xf numFmtId="0" fontId="4" fillId="0" borderId="190" xfId="0" applyFont="1" applyFill="1" applyBorder="1" applyAlignment="1">
      <alignment horizontal="right" vertical="center"/>
    </xf>
    <xf numFmtId="0" fontId="0" fillId="0" borderId="95" xfId="0" applyBorder="1" applyAlignment="1">
      <alignment horizontal="center"/>
    </xf>
    <xf numFmtId="0" fontId="0" fillId="0" borderId="130" xfId="0" applyBorder="1" applyAlignment="1">
      <alignment horizontal="center"/>
    </xf>
    <xf numFmtId="0" fontId="4" fillId="0" borderId="128" xfId="0" applyNumberFormat="1" applyFont="1" applyFill="1" applyBorder="1" applyAlignment="1">
      <alignment horizontal="center" vertical="center"/>
    </xf>
    <xf numFmtId="0" fontId="4" fillId="0" borderId="226" xfId="0" applyNumberFormat="1" applyFont="1" applyFill="1" applyBorder="1" applyAlignment="1">
      <alignment horizontal="center" vertical="center"/>
    </xf>
    <xf numFmtId="0" fontId="1" fillId="0" borderId="227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4" fillId="0" borderId="228" xfId="0" applyFont="1" applyFill="1" applyBorder="1" applyAlignment="1">
      <alignment horizontal="right" vertical="center"/>
    </xf>
    <xf numFmtId="0" fontId="4" fillId="0" borderId="229" xfId="0" applyFont="1" applyFill="1" applyBorder="1" applyAlignment="1">
      <alignment horizontal="right" vertical="center"/>
    </xf>
    <xf numFmtId="0" fontId="64" fillId="33" borderId="230" xfId="0" applyFont="1" applyFill="1" applyBorder="1" applyAlignment="1">
      <alignment horizontal="center" vertical="center" wrapText="1"/>
    </xf>
    <xf numFmtId="0" fontId="64" fillId="33" borderId="231" xfId="0" applyFont="1" applyFill="1" applyBorder="1" applyAlignment="1">
      <alignment horizontal="center" vertical="center" wrapText="1"/>
    </xf>
    <xf numFmtId="0" fontId="61" fillId="33" borderId="232" xfId="0" applyFont="1" applyFill="1" applyBorder="1" applyAlignment="1">
      <alignment horizontal="center" vertical="center" readingOrder="2"/>
    </xf>
    <xf numFmtId="0" fontId="61" fillId="33" borderId="233" xfId="0" applyFont="1" applyFill="1" applyBorder="1" applyAlignment="1">
      <alignment horizontal="center" vertical="center" readingOrder="2"/>
    </xf>
    <xf numFmtId="0" fontId="61" fillId="33" borderId="234" xfId="0" applyFont="1" applyFill="1" applyBorder="1" applyAlignment="1">
      <alignment horizontal="center" vertical="center" readingOrder="2"/>
    </xf>
    <xf numFmtId="0" fontId="61" fillId="33" borderId="235" xfId="0" applyFont="1" applyFill="1" applyBorder="1" applyAlignment="1">
      <alignment horizontal="center" vertical="center" readingOrder="2"/>
    </xf>
    <xf numFmtId="0" fontId="67" fillId="33" borderId="236" xfId="0" applyFont="1" applyFill="1" applyBorder="1" applyAlignment="1">
      <alignment horizontal="center" vertical="center" wrapText="1"/>
    </xf>
    <xf numFmtId="0" fontId="67" fillId="33" borderId="237" xfId="0" applyFont="1" applyFill="1" applyBorder="1" applyAlignment="1">
      <alignment horizontal="center" vertical="center" wrapText="1"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horizontal="right" vertical="center" readingOrder="2"/>
    </xf>
    <xf numFmtId="0" fontId="14" fillId="0" borderId="132" xfId="0" applyFont="1" applyFill="1" applyBorder="1" applyAlignment="1">
      <alignment horizontal="right" vertical="center" readingOrder="2"/>
    </xf>
    <xf numFmtId="0" fontId="4" fillId="0" borderId="122" xfId="0" applyNumberFormat="1" applyFont="1" applyFill="1" applyBorder="1" applyAlignment="1">
      <alignment horizontal="center" vertical="center"/>
    </xf>
    <xf numFmtId="0" fontId="16" fillId="33" borderId="239" xfId="0" applyFont="1" applyFill="1" applyBorder="1" applyAlignment="1">
      <alignment horizontal="center" vertical="center"/>
    </xf>
    <xf numFmtId="0" fontId="16" fillId="33" borderId="240" xfId="0" applyFont="1" applyFill="1" applyBorder="1" applyAlignment="1">
      <alignment horizontal="center" vertical="center"/>
    </xf>
    <xf numFmtId="0" fontId="16" fillId="33" borderId="241" xfId="0" applyFont="1" applyFill="1" applyBorder="1" applyAlignment="1">
      <alignment horizontal="center" vertical="center"/>
    </xf>
    <xf numFmtId="0" fontId="16" fillId="33" borderId="242" xfId="0" applyFont="1" applyFill="1" applyBorder="1" applyAlignment="1">
      <alignment horizontal="center" vertical="center"/>
    </xf>
    <xf numFmtId="0" fontId="16" fillId="33" borderId="111" xfId="0" applyFont="1" applyFill="1" applyBorder="1" applyAlignment="1">
      <alignment horizontal="center" vertical="center"/>
    </xf>
    <xf numFmtId="0" fontId="16" fillId="33" borderId="243" xfId="0" applyFont="1" applyFill="1" applyBorder="1" applyAlignment="1">
      <alignment horizontal="center" vertical="center"/>
    </xf>
    <xf numFmtId="0" fontId="4" fillId="0" borderId="244" xfId="0" applyNumberFormat="1" applyFont="1" applyFill="1" applyBorder="1" applyAlignment="1">
      <alignment horizontal="center" vertical="center"/>
    </xf>
    <xf numFmtId="0" fontId="4" fillId="0" borderId="245" xfId="0" applyNumberFormat="1" applyFont="1" applyFill="1" applyBorder="1" applyAlignment="1">
      <alignment horizontal="center" vertical="center"/>
    </xf>
    <xf numFmtId="0" fontId="14" fillId="0" borderId="246" xfId="0" applyFont="1" applyFill="1" applyBorder="1" applyAlignment="1">
      <alignment horizontal="right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rightToLeft="1" workbookViewId="0" topLeftCell="A28">
      <selection activeCell="B45" sqref="B45"/>
    </sheetView>
  </sheetViews>
  <sheetFormatPr defaultColWidth="9.140625" defaultRowHeight="12.75"/>
  <cols>
    <col min="1" max="1" width="2.00390625" style="4" customWidth="1"/>
    <col min="2" max="2" width="76.140625" style="5" customWidth="1"/>
    <col min="3" max="4" width="12.7109375" style="26" customWidth="1"/>
    <col min="5" max="16384" width="9.140625" style="4" customWidth="1"/>
  </cols>
  <sheetData>
    <row r="1" spans="1:10" s="1" customFormat="1" ht="24.75" customHeight="1">
      <c r="A1" s="304" t="s">
        <v>0</v>
      </c>
      <c r="B1" s="304"/>
      <c r="C1" s="304"/>
      <c r="D1" s="304"/>
      <c r="J1" s="23"/>
    </row>
    <row r="2" spans="1:4" s="1" customFormat="1" ht="24.75" customHeight="1">
      <c r="A2" s="303" t="s">
        <v>196</v>
      </c>
      <c r="B2" s="303"/>
      <c r="C2" s="303"/>
      <c r="D2" s="303"/>
    </row>
    <row r="3" spans="1:4" s="1" customFormat="1" ht="24.75" customHeight="1" thickBot="1">
      <c r="A3" s="2"/>
      <c r="B3" s="3"/>
      <c r="C3" s="307" t="s">
        <v>1</v>
      </c>
      <c r="D3" s="307"/>
    </row>
    <row r="4" spans="1:4" s="1" customFormat="1" ht="24.75" customHeight="1" thickBot="1">
      <c r="A4" s="32"/>
      <c r="B4" s="182" t="s">
        <v>171</v>
      </c>
      <c r="C4" s="305" t="s">
        <v>14</v>
      </c>
      <c r="D4" s="306"/>
    </row>
    <row r="5" spans="1:4" s="1" customFormat="1" ht="24" customHeight="1">
      <c r="A5" s="18"/>
      <c r="B5" s="29" t="s">
        <v>23</v>
      </c>
      <c r="C5" s="227"/>
      <c r="D5" s="228"/>
    </row>
    <row r="6" spans="1:4" s="1" customFormat="1" ht="24.75" customHeight="1">
      <c r="A6" s="18"/>
      <c r="B6" s="27" t="s">
        <v>9</v>
      </c>
      <c r="C6" s="229">
        <v>1275.4</v>
      </c>
      <c r="D6" s="230"/>
    </row>
    <row r="7" spans="1:4" s="1" customFormat="1" ht="24.75" customHeight="1">
      <c r="A7" s="18"/>
      <c r="B7" s="28" t="s">
        <v>24</v>
      </c>
      <c r="C7" s="231">
        <v>68.9</v>
      </c>
      <c r="D7" s="232"/>
    </row>
    <row r="8" spans="1:4" s="1" customFormat="1" ht="24.75" customHeight="1">
      <c r="A8" s="18"/>
      <c r="B8" s="28" t="s">
        <v>197</v>
      </c>
      <c r="C8" s="231">
        <v>278</v>
      </c>
      <c r="D8" s="232"/>
    </row>
    <row r="9" spans="1:4" s="1" customFormat="1" ht="24.75" customHeight="1">
      <c r="A9" s="18"/>
      <c r="B9" s="45" t="s">
        <v>198</v>
      </c>
      <c r="C9" s="233">
        <v>5.4</v>
      </c>
      <c r="D9" s="234"/>
    </row>
    <row r="10" spans="1:4" s="1" customFormat="1" ht="24.75" customHeight="1" thickBot="1">
      <c r="A10" s="18"/>
      <c r="B10" s="46" t="s">
        <v>199</v>
      </c>
      <c r="C10" s="235">
        <v>26.7</v>
      </c>
      <c r="D10" s="236"/>
    </row>
    <row r="11" spans="1:4" s="1" customFormat="1" ht="24.75" customHeight="1" thickBot="1">
      <c r="A11" s="21"/>
      <c r="B11" s="36" t="s">
        <v>26</v>
      </c>
      <c r="C11" s="237"/>
      <c r="D11" s="238">
        <f>SUM(C6:C10)</f>
        <v>1654.4000000000003</v>
      </c>
    </row>
    <row r="12" spans="1:4" s="1" customFormat="1" ht="24.75" customHeight="1">
      <c r="A12" s="18"/>
      <c r="B12" s="29" t="s">
        <v>200</v>
      </c>
      <c r="C12" s="227"/>
      <c r="D12" s="228"/>
    </row>
    <row r="13" spans="1:4" s="1" customFormat="1" ht="24.75" customHeight="1">
      <c r="A13" s="18"/>
      <c r="B13" s="39" t="s">
        <v>25</v>
      </c>
      <c r="C13" s="229"/>
      <c r="D13" s="230"/>
    </row>
    <row r="14" spans="1:4" s="1" customFormat="1" ht="24.75" customHeight="1">
      <c r="A14" s="18"/>
      <c r="B14" s="38" t="s">
        <v>27</v>
      </c>
      <c r="C14" s="239">
        <v>664.5</v>
      </c>
      <c r="D14" s="232"/>
    </row>
    <row r="15" spans="1:4" s="1" customFormat="1" ht="24.75" customHeight="1">
      <c r="A15" s="18"/>
      <c r="B15" s="37" t="s">
        <v>201</v>
      </c>
      <c r="C15" s="239">
        <v>682</v>
      </c>
      <c r="D15" s="234"/>
    </row>
    <row r="16" spans="1:4" s="1" customFormat="1" ht="24.75" customHeight="1">
      <c r="A16" s="18"/>
      <c r="B16" s="28" t="s">
        <v>28</v>
      </c>
      <c r="C16" s="239">
        <v>99.5</v>
      </c>
      <c r="D16" s="234"/>
    </row>
    <row r="17" spans="1:4" s="1" customFormat="1" ht="24.75" customHeight="1" thickBot="1">
      <c r="A17" s="18"/>
      <c r="B17" s="28" t="s">
        <v>202</v>
      </c>
      <c r="C17" s="240">
        <v>83</v>
      </c>
      <c r="D17" s="234"/>
    </row>
    <row r="18" spans="1:4" s="1" customFormat="1" ht="24.75" customHeight="1" thickBot="1">
      <c r="A18" s="21"/>
      <c r="B18" s="34" t="s">
        <v>29</v>
      </c>
      <c r="C18" s="241"/>
      <c r="D18" s="242">
        <f>SUM(C14:C17)</f>
        <v>1529</v>
      </c>
    </row>
    <row r="19" spans="1:4" s="1" customFormat="1" ht="24.75" customHeight="1">
      <c r="A19" s="21"/>
      <c r="B19" s="39" t="s">
        <v>172</v>
      </c>
      <c r="C19" s="239"/>
      <c r="D19" s="234"/>
    </row>
    <row r="20" spans="1:4" s="1" customFormat="1" ht="24.75" customHeight="1">
      <c r="A20" s="21"/>
      <c r="B20" s="38" t="s">
        <v>203</v>
      </c>
      <c r="C20" s="239">
        <v>233</v>
      </c>
      <c r="D20" s="234"/>
    </row>
    <row r="21" spans="1:4" s="1" customFormat="1" ht="24.75" customHeight="1">
      <c r="A21" s="21"/>
      <c r="B21" s="38" t="s">
        <v>204</v>
      </c>
      <c r="C21" s="239">
        <v>149</v>
      </c>
      <c r="D21" s="234"/>
    </row>
    <row r="22" spans="1:4" s="1" customFormat="1" ht="24.75" customHeight="1">
      <c r="A22" s="21"/>
      <c r="B22" s="38" t="s">
        <v>205</v>
      </c>
      <c r="C22" s="240">
        <v>19.1</v>
      </c>
      <c r="D22" s="234"/>
    </row>
    <row r="23" spans="1:4" s="1" customFormat="1" ht="24.75" customHeight="1" thickBot="1">
      <c r="A23" s="21"/>
      <c r="B23" s="38" t="s">
        <v>206</v>
      </c>
      <c r="C23" s="239">
        <v>8.4</v>
      </c>
      <c r="D23" s="234"/>
    </row>
    <row r="24" spans="1:4" s="1" customFormat="1" ht="24.75" customHeight="1" thickBot="1">
      <c r="A24" s="21"/>
      <c r="B24" s="35" t="s">
        <v>173</v>
      </c>
      <c r="C24" s="243"/>
      <c r="D24" s="244">
        <f>SUM(C20:C23)</f>
        <v>409.5</v>
      </c>
    </row>
    <row r="25" spans="1:4" s="1" customFormat="1" ht="24.75" customHeight="1">
      <c r="A25" s="21"/>
      <c r="B25" s="39" t="s">
        <v>212</v>
      </c>
      <c r="C25" s="239"/>
      <c r="D25" s="234"/>
    </row>
    <row r="26" spans="1:4" s="1" customFormat="1" ht="24.75" customHeight="1">
      <c r="A26" s="21"/>
      <c r="B26" s="38" t="s">
        <v>207</v>
      </c>
      <c r="C26" s="239">
        <v>3.4</v>
      </c>
      <c r="D26" s="234"/>
    </row>
    <row r="27" spans="1:4" s="1" customFormat="1" ht="24.75" customHeight="1">
      <c r="A27" s="21"/>
      <c r="B27" s="38" t="s">
        <v>210</v>
      </c>
      <c r="C27" s="239">
        <v>6</v>
      </c>
      <c r="D27" s="234"/>
    </row>
    <row r="28" spans="1:4" s="1" customFormat="1" ht="24.75" customHeight="1">
      <c r="A28" s="21"/>
      <c r="B28" s="38" t="s">
        <v>209</v>
      </c>
      <c r="C28" s="239">
        <v>6</v>
      </c>
      <c r="D28" s="234"/>
    </row>
    <row r="29" spans="1:4" s="1" customFormat="1" ht="24.75" customHeight="1">
      <c r="A29" s="21"/>
      <c r="B29" s="38" t="s">
        <v>208</v>
      </c>
      <c r="C29" s="239">
        <v>3</v>
      </c>
      <c r="D29" s="234"/>
    </row>
    <row r="30" spans="1:4" s="1" customFormat="1" ht="24.75" customHeight="1" thickBot="1">
      <c r="A30" s="21"/>
      <c r="B30" s="224" t="s">
        <v>211</v>
      </c>
      <c r="C30" s="239">
        <v>2.5</v>
      </c>
      <c r="D30" s="234"/>
    </row>
    <row r="31" spans="1:4" s="1" customFormat="1" ht="24.75" customHeight="1" thickBot="1">
      <c r="A31" s="21"/>
      <c r="B31" s="35" t="s">
        <v>213</v>
      </c>
      <c r="C31" s="243"/>
      <c r="D31" s="244">
        <f>SUM(C26:C30)</f>
        <v>20.9</v>
      </c>
    </row>
    <row r="32" spans="1:4" s="1" customFormat="1" ht="24.75" customHeight="1" thickBot="1">
      <c r="A32" s="21"/>
      <c r="B32" s="35" t="s">
        <v>214</v>
      </c>
      <c r="C32" s="243"/>
      <c r="D32" s="244">
        <f>SUM(D31,D24,D18)</f>
        <v>1959.4</v>
      </c>
    </row>
    <row r="33" spans="1:4" s="1" customFormat="1" ht="24.75" customHeight="1">
      <c r="A33" s="21"/>
      <c r="B33" s="225" t="s">
        <v>215</v>
      </c>
      <c r="C33" s="308"/>
      <c r="D33" s="310">
        <v>-57</v>
      </c>
    </row>
    <row r="34" spans="1:4" s="1" customFormat="1" ht="24.75" customHeight="1" thickBot="1">
      <c r="A34" s="21"/>
      <c r="B34" s="226" t="s">
        <v>216</v>
      </c>
      <c r="C34" s="309"/>
      <c r="D34" s="311"/>
    </row>
    <row r="35" spans="1:4" s="1" customFormat="1" ht="24.75" customHeight="1" thickBot="1">
      <c r="A35" s="21"/>
      <c r="B35" s="35" t="s">
        <v>217</v>
      </c>
      <c r="C35" s="243"/>
      <c r="D35" s="244">
        <v>-248</v>
      </c>
    </row>
    <row r="36" spans="1:4" s="1" customFormat="1" ht="24.75" customHeight="1">
      <c r="A36" s="21"/>
      <c r="B36" s="29" t="s">
        <v>30</v>
      </c>
      <c r="C36" s="239"/>
      <c r="D36" s="234"/>
    </row>
    <row r="37" spans="1:4" s="1" customFormat="1" ht="24.75" customHeight="1">
      <c r="A37" s="21"/>
      <c r="B37" s="38" t="s">
        <v>218</v>
      </c>
      <c r="C37" s="239"/>
      <c r="D37" s="234">
        <v>16</v>
      </c>
    </row>
    <row r="38" spans="1:4" s="1" customFormat="1" ht="24.75" customHeight="1">
      <c r="A38" s="21"/>
      <c r="B38" s="38" t="s">
        <v>219</v>
      </c>
      <c r="C38" s="239"/>
      <c r="D38" s="234"/>
    </row>
    <row r="39" spans="1:4" s="1" customFormat="1" ht="24.75" customHeight="1">
      <c r="A39" s="21"/>
      <c r="B39" s="38" t="s">
        <v>221</v>
      </c>
      <c r="C39" s="239">
        <v>128</v>
      </c>
      <c r="D39" s="234"/>
    </row>
    <row r="40" spans="1:4" s="1" customFormat="1" ht="24.75" customHeight="1">
      <c r="A40" s="21"/>
      <c r="B40" s="38" t="s">
        <v>220</v>
      </c>
      <c r="C40" s="239">
        <v>-128</v>
      </c>
      <c r="D40" s="234"/>
    </row>
    <row r="41" spans="1:4" s="1" customFormat="1" ht="24.75" customHeight="1">
      <c r="A41" s="21"/>
      <c r="B41" s="38" t="s">
        <v>222</v>
      </c>
      <c r="C41" s="239"/>
      <c r="D41" s="234">
        <v>132</v>
      </c>
    </row>
    <row r="42" spans="1:4" s="1" customFormat="1" ht="24.75" customHeight="1">
      <c r="A42" s="21"/>
      <c r="B42" s="38" t="s">
        <v>223</v>
      </c>
      <c r="C42" s="239"/>
      <c r="D42" s="234">
        <v>-63</v>
      </c>
    </row>
    <row r="43" spans="1:4" s="1" customFormat="1" ht="24.75" customHeight="1" thickBot="1">
      <c r="A43" s="21"/>
      <c r="B43" s="38" t="s">
        <v>224</v>
      </c>
      <c r="C43" s="239"/>
      <c r="D43" s="234">
        <v>163</v>
      </c>
    </row>
    <row r="44" spans="1:4" s="1" customFormat="1" ht="24.75" customHeight="1" thickBot="1">
      <c r="A44" s="21"/>
      <c r="B44" s="35" t="s">
        <v>369</v>
      </c>
      <c r="C44" s="243"/>
      <c r="D44" s="244">
        <f>SUM(D41:D43,D37)</f>
        <v>248</v>
      </c>
    </row>
    <row r="45" spans="1:4" s="1" customFormat="1" ht="24.75" customHeight="1">
      <c r="A45" s="21"/>
      <c r="B45" s="40"/>
      <c r="C45" s="167"/>
      <c r="D45" s="167"/>
    </row>
    <row r="46" s="1" customFormat="1" ht="24.75" customHeight="1">
      <c r="A46" s="21"/>
    </row>
    <row r="47" spans="1:5" s="1" customFormat="1" ht="18.75" customHeight="1">
      <c r="A47" s="18"/>
      <c r="B47" s="19"/>
      <c r="C47" s="245"/>
      <c r="D47" s="245"/>
      <c r="E47" s="16"/>
    </row>
    <row r="48" spans="1:5" s="1" customFormat="1" ht="18.75" customHeight="1">
      <c r="A48" s="18"/>
      <c r="B48" s="17"/>
      <c r="C48" s="245"/>
      <c r="D48" s="245"/>
      <c r="E48" s="16"/>
    </row>
    <row r="49" spans="1:5" s="1" customFormat="1" ht="18.75" customHeight="1">
      <c r="A49" s="18"/>
      <c r="B49" s="17"/>
      <c r="C49" s="245"/>
      <c r="D49" s="245"/>
      <c r="E49" s="16"/>
    </row>
    <row r="50" spans="1:5" s="1" customFormat="1" ht="18.75" customHeight="1">
      <c r="A50" s="18"/>
      <c r="B50" s="17"/>
      <c r="C50" s="245"/>
      <c r="D50" s="245"/>
      <c r="E50" s="16"/>
    </row>
    <row r="51" spans="1:5" s="1" customFormat="1" ht="18.75" customHeight="1">
      <c r="A51" s="18"/>
      <c r="B51" s="17"/>
      <c r="C51" s="245"/>
      <c r="D51" s="245"/>
      <c r="E51" s="16"/>
    </row>
    <row r="52" spans="1:5" s="1" customFormat="1" ht="18.75" customHeight="1">
      <c r="A52" s="21"/>
      <c r="B52" s="22"/>
      <c r="C52" s="246"/>
      <c r="D52" s="246"/>
      <c r="E52" s="16"/>
    </row>
    <row r="53" s="1" customFormat="1" ht="18.75" customHeight="1">
      <c r="E53" s="16"/>
    </row>
    <row r="54" s="1" customFormat="1" ht="18.75" customHeight="1">
      <c r="E54" s="16"/>
    </row>
    <row r="55" s="1" customFormat="1" ht="18.75" customHeight="1">
      <c r="E55" s="16"/>
    </row>
    <row r="56" s="1" customFormat="1" ht="18.75" customHeight="1">
      <c r="E56" s="16"/>
    </row>
    <row r="57" s="1" customFormat="1" ht="18.75" customHeight="1">
      <c r="E57" s="16"/>
    </row>
    <row r="58" s="1" customFormat="1" ht="18.75" customHeight="1">
      <c r="E58" s="16"/>
    </row>
    <row r="59" s="1" customFormat="1" ht="24" customHeight="1">
      <c r="E59" s="16"/>
    </row>
    <row r="60" s="1" customFormat="1" ht="21" customHeight="1">
      <c r="E60" s="16"/>
    </row>
    <row r="61" s="1" customFormat="1" ht="18.75" customHeight="1">
      <c r="E61" s="16"/>
    </row>
    <row r="62" s="1" customFormat="1" ht="20.25">
      <c r="E62" s="16"/>
    </row>
    <row r="63" s="1" customFormat="1" ht="18.75" customHeight="1">
      <c r="E63" s="16"/>
    </row>
    <row r="64" s="1" customFormat="1" ht="18.75" customHeight="1">
      <c r="E64" s="16"/>
    </row>
    <row r="65" s="1" customFormat="1" ht="20.25">
      <c r="E65" s="16"/>
    </row>
    <row r="66" s="1" customFormat="1" ht="18.75" customHeight="1">
      <c r="E66" s="16"/>
    </row>
    <row r="67" s="1" customFormat="1" ht="18.75" customHeight="1">
      <c r="E67" s="16"/>
    </row>
    <row r="68" s="1" customFormat="1" ht="18.75" customHeight="1">
      <c r="E68" s="16"/>
    </row>
    <row r="69" s="1" customFormat="1" ht="18.75" customHeight="1">
      <c r="E69" s="16"/>
    </row>
    <row r="70" ht="20.25">
      <c r="E70" s="20"/>
    </row>
    <row r="71" ht="20.25">
      <c r="E71" s="20"/>
    </row>
    <row r="72" ht="20.25">
      <c r="E72" s="20"/>
    </row>
    <row r="73" ht="20.25">
      <c r="E73" s="20"/>
    </row>
    <row r="74" ht="20.25">
      <c r="E74" s="20"/>
    </row>
    <row r="75" ht="20.25">
      <c r="E75" s="20"/>
    </row>
    <row r="76" ht="20.25">
      <c r="E76" s="20"/>
    </row>
    <row r="77" ht="20.25">
      <c r="E77" s="20"/>
    </row>
    <row r="78" ht="20.25">
      <c r="E78" s="20"/>
    </row>
  </sheetData>
  <sheetProtection/>
  <mergeCells count="6">
    <mergeCell ref="A2:D2"/>
    <mergeCell ref="A1:D1"/>
    <mergeCell ref="C4:D4"/>
    <mergeCell ref="C3:D3"/>
    <mergeCell ref="C33:C34"/>
    <mergeCell ref="D33:D34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2"/>
  <sheetViews>
    <sheetView showGridLines="0" rightToLeft="1" zoomScalePageLayoutView="0" workbookViewId="0" topLeftCell="A10">
      <selection activeCell="C29" sqref="C29"/>
    </sheetView>
  </sheetViews>
  <sheetFormatPr defaultColWidth="9.140625" defaultRowHeight="12.75"/>
  <cols>
    <col min="1" max="1" width="0.9921875" style="0" customWidth="1"/>
    <col min="2" max="2" width="12.7109375" style="0" customWidth="1"/>
    <col min="3" max="3" width="57.00390625" style="0" customWidth="1"/>
    <col min="4" max="4" width="18.7109375" style="0" customWidth="1"/>
  </cols>
  <sheetData>
    <row r="1" spans="2:5" ht="23.25">
      <c r="B1" s="304" t="s">
        <v>2</v>
      </c>
      <c r="C1" s="304"/>
      <c r="D1" s="304"/>
      <c r="E1" s="42"/>
    </row>
    <row r="2" spans="2:5" ht="20.25">
      <c r="B2" s="303" t="s">
        <v>226</v>
      </c>
      <c r="C2" s="303"/>
      <c r="D2" s="303"/>
      <c r="E2" s="43"/>
    </row>
    <row r="3" spans="2:5" ht="20.25">
      <c r="B3" s="303" t="s">
        <v>227</v>
      </c>
      <c r="C3" s="303"/>
      <c r="D3" s="303"/>
      <c r="E3" s="43"/>
    </row>
    <row r="4" spans="2:4" ht="21" thickBot="1">
      <c r="B4" s="16"/>
      <c r="C4" s="17"/>
      <c r="D4" s="166" t="s">
        <v>132</v>
      </c>
    </row>
    <row r="5" spans="2:4" ht="24.75" customHeight="1">
      <c r="B5" s="312" t="s">
        <v>240</v>
      </c>
      <c r="C5" s="314" t="s">
        <v>232</v>
      </c>
      <c r="D5" s="316" t="s">
        <v>239</v>
      </c>
    </row>
    <row r="6" spans="2:4" ht="24.75" customHeight="1" thickBot="1">
      <c r="B6" s="313"/>
      <c r="C6" s="315"/>
      <c r="D6" s="317"/>
    </row>
    <row r="7" spans="2:4" ht="23.25">
      <c r="B7" s="252">
        <v>10100</v>
      </c>
      <c r="C7" s="253" t="s">
        <v>241</v>
      </c>
      <c r="D7" s="261">
        <v>4716</v>
      </c>
    </row>
    <row r="8" spans="2:4" ht="23.25">
      <c r="B8" s="254">
        <v>10300</v>
      </c>
      <c r="C8" s="265" t="s">
        <v>13</v>
      </c>
      <c r="D8" s="262">
        <v>4</v>
      </c>
    </row>
    <row r="9" spans="2:4" ht="23.25">
      <c r="B9" s="256">
        <v>10400</v>
      </c>
      <c r="C9" s="75" t="s">
        <v>11</v>
      </c>
      <c r="D9" s="263">
        <v>70</v>
      </c>
    </row>
    <row r="10" spans="2:4" ht="23.25">
      <c r="B10" s="256">
        <v>10500</v>
      </c>
      <c r="C10" s="257" t="s">
        <v>228</v>
      </c>
      <c r="D10" s="263">
        <v>37421</v>
      </c>
    </row>
    <row r="11" spans="2:4" ht="23.25">
      <c r="B11" s="256">
        <v>10600</v>
      </c>
      <c r="C11" s="257" t="s">
        <v>6</v>
      </c>
      <c r="D11" s="263">
        <v>2569</v>
      </c>
    </row>
    <row r="12" spans="2:4" ht="23.25">
      <c r="B12" s="256">
        <v>10700</v>
      </c>
      <c r="C12" s="257" t="s">
        <v>242</v>
      </c>
      <c r="D12" s="263">
        <v>44</v>
      </c>
    </row>
    <row r="13" spans="2:4" ht="23.25">
      <c r="B13" s="256">
        <v>10800</v>
      </c>
      <c r="C13" s="90" t="s">
        <v>243</v>
      </c>
      <c r="D13" s="263">
        <v>1503</v>
      </c>
    </row>
    <row r="14" spans="2:4" ht="23.25">
      <c r="B14" s="256">
        <v>10900</v>
      </c>
      <c r="C14" s="257" t="s">
        <v>244</v>
      </c>
      <c r="D14" s="263">
        <v>3108</v>
      </c>
    </row>
    <row r="15" spans="2:4" ht="23.25">
      <c r="B15" s="256">
        <v>11000</v>
      </c>
      <c r="C15" s="257" t="s">
        <v>262</v>
      </c>
      <c r="D15" s="263">
        <v>2194</v>
      </c>
    </row>
    <row r="16" spans="2:4" ht="23.25">
      <c r="B16" s="256">
        <v>11100</v>
      </c>
      <c r="C16" s="257" t="s">
        <v>263</v>
      </c>
      <c r="D16" s="263">
        <v>1706</v>
      </c>
    </row>
    <row r="17" spans="2:4" ht="23.25">
      <c r="B17" s="256">
        <v>11200</v>
      </c>
      <c r="C17" s="257" t="s">
        <v>229</v>
      </c>
      <c r="D17" s="263">
        <v>132</v>
      </c>
    </row>
    <row r="18" spans="2:4" ht="23.25">
      <c r="B18" s="256">
        <v>11300</v>
      </c>
      <c r="C18" s="257" t="s">
        <v>251</v>
      </c>
      <c r="D18" s="263">
        <v>4448</v>
      </c>
    </row>
    <row r="19" spans="2:4" ht="23.25">
      <c r="B19" s="256">
        <v>11400</v>
      </c>
      <c r="C19" s="257" t="s">
        <v>250</v>
      </c>
      <c r="D19" s="263">
        <v>932</v>
      </c>
    </row>
    <row r="20" spans="2:4" ht="23.25">
      <c r="B20" s="256">
        <v>11500</v>
      </c>
      <c r="C20" s="257" t="s">
        <v>245</v>
      </c>
      <c r="D20" s="263">
        <v>1633</v>
      </c>
    </row>
    <row r="21" spans="2:4" ht="23.25">
      <c r="B21" s="256">
        <v>11600</v>
      </c>
      <c r="C21" s="257" t="s">
        <v>246</v>
      </c>
      <c r="D21" s="263">
        <v>91</v>
      </c>
    </row>
    <row r="22" spans="2:4" ht="23.25">
      <c r="B22" s="256">
        <v>11700</v>
      </c>
      <c r="C22" s="257" t="s">
        <v>249</v>
      </c>
      <c r="D22" s="263">
        <v>4537</v>
      </c>
    </row>
    <row r="23" spans="2:4" ht="23.25">
      <c r="B23" s="256">
        <v>11800</v>
      </c>
      <c r="C23" s="257" t="s">
        <v>248</v>
      </c>
      <c r="D23" s="263">
        <v>10957</v>
      </c>
    </row>
    <row r="24" spans="2:4" ht="23.25">
      <c r="B24" s="256">
        <v>11900</v>
      </c>
      <c r="C24" s="257" t="s">
        <v>247</v>
      </c>
      <c r="D24" s="263">
        <v>78551</v>
      </c>
    </row>
    <row r="25" spans="2:4" ht="23.25">
      <c r="B25" s="256">
        <v>12000</v>
      </c>
      <c r="C25" s="258" t="s">
        <v>253</v>
      </c>
      <c r="D25" s="263">
        <v>4834</v>
      </c>
    </row>
    <row r="26" spans="2:4" ht="23.25">
      <c r="B26" s="256">
        <v>12100</v>
      </c>
      <c r="C26" s="257" t="s">
        <v>233</v>
      </c>
      <c r="D26" s="263">
        <v>980</v>
      </c>
    </row>
    <row r="27" spans="2:4" ht="23.25">
      <c r="B27" s="256">
        <v>12300</v>
      </c>
      <c r="C27" s="257" t="s">
        <v>370</v>
      </c>
      <c r="D27" s="263">
        <v>3773</v>
      </c>
    </row>
    <row r="28" spans="2:4" ht="23.25">
      <c r="B28" s="256">
        <v>12400</v>
      </c>
      <c r="C28" s="255" t="s">
        <v>252</v>
      </c>
      <c r="D28" s="263">
        <v>6</v>
      </c>
    </row>
    <row r="29" spans="2:4" ht="23.25">
      <c r="B29" s="256">
        <v>12700</v>
      </c>
      <c r="C29" s="260" t="s">
        <v>234</v>
      </c>
      <c r="D29" s="263">
        <v>162</v>
      </c>
    </row>
    <row r="30" spans="2:4" ht="23.25">
      <c r="B30" s="256">
        <v>13100</v>
      </c>
      <c r="C30" s="76" t="s">
        <v>254</v>
      </c>
      <c r="D30" s="263">
        <v>25</v>
      </c>
    </row>
    <row r="31" spans="2:4" ht="23.25">
      <c r="B31" s="256">
        <v>13600</v>
      </c>
      <c r="C31" s="76" t="s">
        <v>256</v>
      </c>
      <c r="D31" s="263">
        <v>1</v>
      </c>
    </row>
    <row r="32" spans="2:4" ht="23.25">
      <c r="B32" s="256">
        <v>13700</v>
      </c>
      <c r="C32" s="76" t="s">
        <v>255</v>
      </c>
      <c r="D32" s="263">
        <v>120</v>
      </c>
    </row>
    <row r="33" spans="2:4" ht="23.25">
      <c r="B33" s="256">
        <v>13900</v>
      </c>
      <c r="C33" s="260" t="s">
        <v>230</v>
      </c>
      <c r="D33" s="263">
        <v>380</v>
      </c>
    </row>
    <row r="34" spans="2:4" ht="23.25">
      <c r="B34" s="256">
        <v>14000</v>
      </c>
      <c r="C34" s="76" t="s">
        <v>177</v>
      </c>
      <c r="D34" s="263">
        <v>28</v>
      </c>
    </row>
    <row r="35" spans="2:4" ht="23.25">
      <c r="B35" s="256">
        <v>14200</v>
      </c>
      <c r="C35" s="76" t="s">
        <v>236</v>
      </c>
      <c r="D35" s="263">
        <v>34405</v>
      </c>
    </row>
    <row r="36" spans="2:4" ht="23.25">
      <c r="B36" s="256">
        <v>14900</v>
      </c>
      <c r="C36" s="257" t="s">
        <v>257</v>
      </c>
      <c r="D36" s="263">
        <v>80</v>
      </c>
    </row>
    <row r="37" spans="2:4" ht="23.25">
      <c r="B37" s="256">
        <v>15000</v>
      </c>
      <c r="C37" s="257" t="s">
        <v>237</v>
      </c>
      <c r="D37" s="263">
        <v>36</v>
      </c>
    </row>
    <row r="38" spans="2:4" ht="23.25">
      <c r="B38" s="259">
        <v>15100</v>
      </c>
      <c r="C38" s="257" t="s">
        <v>260</v>
      </c>
      <c r="D38" s="263">
        <v>5360</v>
      </c>
    </row>
    <row r="39" spans="2:4" ht="23.25">
      <c r="B39" s="259">
        <v>20400</v>
      </c>
      <c r="C39" s="257" t="s">
        <v>259</v>
      </c>
      <c r="D39" s="263">
        <v>988</v>
      </c>
    </row>
    <row r="40" spans="2:4" ht="20.25" customHeight="1">
      <c r="B40" s="259">
        <v>20600</v>
      </c>
      <c r="C40" s="260" t="s">
        <v>258</v>
      </c>
      <c r="D40" s="267">
        <v>51548</v>
      </c>
    </row>
    <row r="41" spans="2:4" ht="21" customHeight="1" thickBot="1">
      <c r="B41" s="259">
        <v>40501</v>
      </c>
      <c r="C41" s="76" t="s">
        <v>238</v>
      </c>
      <c r="D41" s="268">
        <v>20658</v>
      </c>
    </row>
    <row r="42" spans="2:4" ht="24.75" thickBot="1">
      <c r="B42" s="30" t="s">
        <v>231</v>
      </c>
      <c r="C42" s="266" t="s">
        <v>261</v>
      </c>
      <c r="D42" s="264">
        <f>SUM(D7:D41)</f>
        <v>278000</v>
      </c>
    </row>
  </sheetData>
  <sheetProtection/>
  <mergeCells count="6">
    <mergeCell ref="B3:D3"/>
    <mergeCell ref="B2:D2"/>
    <mergeCell ref="B1:D1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0"/>
  <sheetViews>
    <sheetView showGridLines="0" rightToLeft="1" zoomScalePageLayoutView="0" workbookViewId="0" topLeftCell="A58">
      <selection activeCell="B1" sqref="B1:E3"/>
    </sheetView>
  </sheetViews>
  <sheetFormatPr defaultColWidth="9.140625" defaultRowHeight="12.75"/>
  <cols>
    <col min="1" max="1" width="1.28515625" style="0" customWidth="1"/>
    <col min="2" max="2" width="12.7109375" style="269" customWidth="1"/>
    <col min="3" max="3" width="5.28125" style="0" customWidth="1"/>
    <col min="4" max="4" width="64.421875" style="0" customWidth="1"/>
    <col min="5" max="5" width="15.7109375" style="88" customWidth="1"/>
  </cols>
  <sheetData>
    <row r="1" spans="2:6" ht="23.25">
      <c r="B1" s="304" t="s">
        <v>75</v>
      </c>
      <c r="C1" s="304"/>
      <c r="D1" s="304"/>
      <c r="E1" s="304"/>
      <c r="F1" s="42"/>
    </row>
    <row r="2" spans="2:6" ht="20.25">
      <c r="B2" s="303" t="s">
        <v>225</v>
      </c>
      <c r="C2" s="303"/>
      <c r="D2" s="303"/>
      <c r="E2" s="303"/>
      <c r="F2" s="43"/>
    </row>
    <row r="3" spans="2:6" ht="20.25">
      <c r="B3" s="303" t="s">
        <v>227</v>
      </c>
      <c r="C3" s="303"/>
      <c r="D3" s="303"/>
      <c r="E3" s="303"/>
      <c r="F3" s="43"/>
    </row>
    <row r="4" spans="4:5" ht="21" thickBot="1">
      <c r="D4" s="17"/>
      <c r="E4" s="216" t="s">
        <v>132</v>
      </c>
    </row>
    <row r="5" spans="2:5" ht="20.25">
      <c r="B5" s="78" t="s">
        <v>72</v>
      </c>
      <c r="C5" s="73"/>
      <c r="D5" s="318" t="s">
        <v>74</v>
      </c>
      <c r="E5" s="200" t="s">
        <v>174</v>
      </c>
    </row>
    <row r="6" spans="2:5" ht="21" thickBot="1">
      <c r="B6" s="79" t="s">
        <v>73</v>
      </c>
      <c r="C6" s="77"/>
      <c r="D6" s="319"/>
      <c r="E6" s="201" t="s">
        <v>175</v>
      </c>
    </row>
    <row r="7" spans="2:5" ht="20.25">
      <c r="B7" s="270"/>
      <c r="C7" s="320" t="s">
        <v>264</v>
      </c>
      <c r="D7" s="321"/>
      <c r="E7" s="202"/>
    </row>
    <row r="8" spans="2:5" ht="20.25">
      <c r="B8" s="272">
        <v>10300</v>
      </c>
      <c r="C8" s="80"/>
      <c r="D8" s="75" t="s">
        <v>266</v>
      </c>
      <c r="E8" s="204">
        <v>4</v>
      </c>
    </row>
    <row r="9" spans="2:5" ht="20.25">
      <c r="B9" s="272">
        <v>10400</v>
      </c>
      <c r="C9" s="80"/>
      <c r="D9" s="75" t="s">
        <v>11</v>
      </c>
      <c r="E9" s="204">
        <v>70</v>
      </c>
    </row>
    <row r="10" spans="2:5" ht="20.25">
      <c r="B10" s="272">
        <v>10500</v>
      </c>
      <c r="C10" s="80"/>
      <c r="D10" s="76" t="s">
        <v>17</v>
      </c>
      <c r="E10" s="204">
        <v>37421</v>
      </c>
    </row>
    <row r="11" spans="2:5" ht="20.25">
      <c r="B11" s="272">
        <v>10600</v>
      </c>
      <c r="C11" s="80"/>
      <c r="D11" s="76" t="s">
        <v>176</v>
      </c>
      <c r="E11" s="204">
        <v>2569</v>
      </c>
    </row>
    <row r="12" spans="2:5" ht="20.25">
      <c r="B12" s="272">
        <v>12700</v>
      </c>
      <c r="C12" s="80"/>
      <c r="D12" s="75" t="s">
        <v>265</v>
      </c>
      <c r="E12" s="204">
        <v>162</v>
      </c>
    </row>
    <row r="13" spans="2:5" ht="21" thickBot="1">
      <c r="B13" s="272">
        <v>14000</v>
      </c>
      <c r="C13" s="74"/>
      <c r="D13" s="76" t="s">
        <v>177</v>
      </c>
      <c r="E13" s="204">
        <v>28</v>
      </c>
    </row>
    <row r="14" spans="2:5" ht="21" thickBot="1">
      <c r="B14" s="30"/>
      <c r="C14" s="81"/>
      <c r="D14" s="279" t="s">
        <v>76</v>
      </c>
      <c r="E14" s="205">
        <f>SUM(E8:E13)</f>
        <v>40254</v>
      </c>
    </row>
    <row r="15" spans="2:5" ht="20.25">
      <c r="B15" s="273"/>
      <c r="C15" s="320" t="s">
        <v>77</v>
      </c>
      <c r="D15" s="321"/>
      <c r="E15" s="206"/>
    </row>
    <row r="16" spans="2:5" ht="20.25">
      <c r="B16" s="271">
        <v>10700</v>
      </c>
      <c r="C16" s="92"/>
      <c r="D16" s="93" t="s">
        <v>179</v>
      </c>
      <c r="E16" s="203">
        <v>44</v>
      </c>
    </row>
    <row r="17" spans="2:5" ht="20.25">
      <c r="B17" s="272">
        <v>11201</v>
      </c>
      <c r="C17" s="80"/>
      <c r="D17" s="75" t="s">
        <v>79</v>
      </c>
      <c r="E17" s="204">
        <v>30</v>
      </c>
    </row>
    <row r="18" spans="2:5" ht="20.25">
      <c r="B18" s="272">
        <v>12400</v>
      </c>
      <c r="C18" s="80"/>
      <c r="D18" s="75" t="s">
        <v>81</v>
      </c>
      <c r="E18" s="204">
        <v>6</v>
      </c>
    </row>
    <row r="19" spans="2:5" ht="20.25">
      <c r="B19" s="272">
        <v>13600</v>
      </c>
      <c r="C19" s="80"/>
      <c r="D19" s="75" t="s">
        <v>80</v>
      </c>
      <c r="E19" s="204">
        <v>1</v>
      </c>
    </row>
    <row r="20" spans="2:5" ht="20.25">
      <c r="B20" s="272">
        <v>13900</v>
      </c>
      <c r="C20" s="80"/>
      <c r="D20" s="75" t="s">
        <v>19</v>
      </c>
      <c r="E20" s="204">
        <v>380</v>
      </c>
    </row>
    <row r="21" spans="2:5" ht="20.25">
      <c r="B21" s="272">
        <v>20400</v>
      </c>
      <c r="C21" s="74"/>
      <c r="D21" s="75" t="s">
        <v>267</v>
      </c>
      <c r="E21" s="204">
        <v>988</v>
      </c>
    </row>
    <row r="22" spans="2:5" ht="21" thickBot="1">
      <c r="B22" s="272">
        <v>20600</v>
      </c>
      <c r="C22" s="74"/>
      <c r="D22" s="75" t="s">
        <v>178</v>
      </c>
      <c r="E22" s="204">
        <v>51548</v>
      </c>
    </row>
    <row r="23" spans="2:5" ht="21" thickBot="1">
      <c r="B23" s="30"/>
      <c r="C23" s="81"/>
      <c r="D23" s="279" t="s">
        <v>78</v>
      </c>
      <c r="E23" s="205">
        <f>SUM(E16:E22)</f>
        <v>52997</v>
      </c>
    </row>
    <row r="24" spans="2:5" ht="20.25">
      <c r="B24" s="274"/>
      <c r="C24" s="320" t="s">
        <v>82</v>
      </c>
      <c r="D24" s="321"/>
      <c r="E24" s="207"/>
    </row>
    <row r="25" spans="2:5" ht="20.25">
      <c r="B25" s="271">
        <v>11400</v>
      </c>
      <c r="C25" s="95"/>
      <c r="D25" s="90" t="s">
        <v>268</v>
      </c>
      <c r="E25" s="203">
        <v>932</v>
      </c>
    </row>
    <row r="26" spans="2:5" ht="20.25">
      <c r="B26" s="272">
        <v>13700</v>
      </c>
      <c r="C26" s="276"/>
      <c r="D26" s="76" t="s">
        <v>235</v>
      </c>
      <c r="E26" s="204">
        <v>120</v>
      </c>
    </row>
    <row r="27" spans="2:5" ht="21" thickBot="1">
      <c r="B27" s="272">
        <v>15100</v>
      </c>
      <c r="C27" s="92"/>
      <c r="D27" s="75" t="s">
        <v>269</v>
      </c>
      <c r="E27" s="204">
        <v>5360</v>
      </c>
    </row>
    <row r="28" spans="2:5" ht="21" thickBot="1">
      <c r="B28" s="275"/>
      <c r="C28" s="83"/>
      <c r="D28" s="280" t="s">
        <v>83</v>
      </c>
      <c r="E28" s="205">
        <f>SUM(E25:E27)</f>
        <v>6412</v>
      </c>
    </row>
    <row r="29" spans="2:5" ht="20.25">
      <c r="B29" s="274"/>
      <c r="C29" s="320" t="s">
        <v>84</v>
      </c>
      <c r="D29" s="321"/>
      <c r="E29" s="208"/>
    </row>
    <row r="30" spans="2:5" ht="21" thickBot="1">
      <c r="B30" s="271">
        <v>11300</v>
      </c>
      <c r="C30" s="96"/>
      <c r="D30" s="93" t="s">
        <v>86</v>
      </c>
      <c r="E30" s="209">
        <v>4448</v>
      </c>
    </row>
    <row r="31" spans="2:5" ht="21" thickBot="1">
      <c r="B31" s="275"/>
      <c r="C31" s="83"/>
      <c r="D31" s="280" t="s">
        <v>85</v>
      </c>
      <c r="E31" s="205">
        <f>SUM(E30)</f>
        <v>4448</v>
      </c>
    </row>
    <row r="32" spans="2:5" ht="20.25">
      <c r="B32" s="274"/>
      <c r="C32" s="320" t="s">
        <v>87</v>
      </c>
      <c r="D32" s="321"/>
      <c r="E32" s="207"/>
    </row>
    <row r="33" spans="2:5" ht="20.25">
      <c r="B33" s="271">
        <v>11500</v>
      </c>
      <c r="C33" s="95"/>
      <c r="D33" s="90" t="s">
        <v>90</v>
      </c>
      <c r="E33" s="203">
        <v>1633</v>
      </c>
    </row>
    <row r="34" spans="2:5" ht="21" thickBot="1">
      <c r="B34" s="272">
        <v>13100</v>
      </c>
      <c r="C34" s="84"/>
      <c r="D34" s="76" t="s">
        <v>89</v>
      </c>
      <c r="E34" s="210">
        <v>25</v>
      </c>
    </row>
    <row r="35" spans="2:5" ht="21" thickBot="1">
      <c r="B35" s="30"/>
      <c r="C35" s="81"/>
      <c r="D35" s="279" t="s">
        <v>88</v>
      </c>
      <c r="E35" s="205">
        <f>SUM(E33:E34)</f>
        <v>1658</v>
      </c>
    </row>
    <row r="36" spans="2:5" ht="20.25">
      <c r="B36" s="273"/>
      <c r="C36" s="320" t="s">
        <v>100</v>
      </c>
      <c r="D36" s="321"/>
      <c r="E36" s="206"/>
    </row>
    <row r="37" spans="2:5" ht="20.25">
      <c r="B37" s="271">
        <v>10100</v>
      </c>
      <c r="C37" s="89"/>
      <c r="D37" s="90" t="s">
        <v>92</v>
      </c>
      <c r="E37" s="203">
        <v>4716</v>
      </c>
    </row>
    <row r="38" spans="2:5" ht="20.25">
      <c r="B38" s="272">
        <v>11700</v>
      </c>
      <c r="C38" s="85"/>
      <c r="D38" s="76" t="s">
        <v>95</v>
      </c>
      <c r="E38" s="204">
        <v>4537</v>
      </c>
    </row>
    <row r="39" spans="2:5" ht="20.25">
      <c r="B39" s="272">
        <v>11900</v>
      </c>
      <c r="C39" s="85"/>
      <c r="D39" s="75" t="s">
        <v>158</v>
      </c>
      <c r="E39" s="204">
        <v>14047</v>
      </c>
    </row>
    <row r="40" spans="2:5" ht="20.25">
      <c r="B40" s="272">
        <v>12100</v>
      </c>
      <c r="C40" s="85"/>
      <c r="D40" s="82" t="s">
        <v>94</v>
      </c>
      <c r="E40" s="204">
        <v>980</v>
      </c>
    </row>
    <row r="41" spans="2:5" ht="20.25">
      <c r="B41" s="272">
        <v>12300</v>
      </c>
      <c r="C41" s="85"/>
      <c r="D41" s="75" t="s">
        <v>93</v>
      </c>
      <c r="E41" s="204">
        <v>3773</v>
      </c>
    </row>
    <row r="42" spans="2:5" ht="21" thickBot="1">
      <c r="B42" s="218">
        <v>14900</v>
      </c>
      <c r="C42" s="85"/>
      <c r="D42" s="278" t="s">
        <v>270</v>
      </c>
      <c r="E42" s="277">
        <v>80</v>
      </c>
    </row>
    <row r="43" spans="2:5" ht="21" thickBot="1">
      <c r="B43" s="30"/>
      <c r="C43" s="81"/>
      <c r="D43" s="279" t="s">
        <v>91</v>
      </c>
      <c r="E43" s="205">
        <f>SUM(E37:E42)</f>
        <v>28133</v>
      </c>
    </row>
    <row r="44" spans="2:5" ht="20.25">
      <c r="B44" s="273"/>
      <c r="C44" s="320" t="s">
        <v>180</v>
      </c>
      <c r="D44" s="321"/>
      <c r="E44" s="206"/>
    </row>
    <row r="45" spans="2:5" ht="20.25">
      <c r="B45" s="271">
        <v>10800</v>
      </c>
      <c r="C45" s="97"/>
      <c r="D45" s="90" t="s">
        <v>98</v>
      </c>
      <c r="E45" s="203">
        <v>1503</v>
      </c>
    </row>
    <row r="46" spans="2:5" ht="20.25">
      <c r="B46" s="272">
        <v>11203</v>
      </c>
      <c r="C46" s="85"/>
      <c r="D46" s="75" t="s">
        <v>96</v>
      </c>
      <c r="E46" s="204">
        <v>102</v>
      </c>
    </row>
    <row r="47" spans="2:5" ht="20.25">
      <c r="B47" s="272">
        <v>11600</v>
      </c>
      <c r="C47" s="85"/>
      <c r="D47" s="75" t="s">
        <v>97</v>
      </c>
      <c r="E47" s="204">
        <v>91</v>
      </c>
    </row>
    <row r="48" spans="2:5" ht="20.25">
      <c r="B48" s="272">
        <v>14204</v>
      </c>
      <c r="C48" s="85"/>
      <c r="D48" s="75" t="s">
        <v>271</v>
      </c>
      <c r="E48" s="204">
        <v>5</v>
      </c>
    </row>
    <row r="49" spans="2:5" ht="21" thickBot="1">
      <c r="B49" s="272">
        <v>15000</v>
      </c>
      <c r="C49" s="86"/>
      <c r="D49" s="76" t="s">
        <v>237</v>
      </c>
      <c r="E49" s="204">
        <v>36</v>
      </c>
    </row>
    <row r="50" spans="2:5" ht="21" thickBot="1">
      <c r="B50" s="30"/>
      <c r="C50" s="81"/>
      <c r="D50" s="279" t="s">
        <v>181</v>
      </c>
      <c r="E50" s="205">
        <f>SUM(E45:E49)</f>
        <v>1737</v>
      </c>
    </row>
    <row r="51" spans="2:5" ht="20.25">
      <c r="B51" s="274"/>
      <c r="C51" s="320" t="s">
        <v>101</v>
      </c>
      <c r="D51" s="321"/>
      <c r="E51" s="207"/>
    </row>
    <row r="52" spans="2:5" ht="20.25">
      <c r="B52" s="271">
        <v>11000</v>
      </c>
      <c r="C52" s="98"/>
      <c r="D52" s="90" t="s">
        <v>8</v>
      </c>
      <c r="E52" s="203">
        <v>2194</v>
      </c>
    </row>
    <row r="53" spans="2:5" ht="21" thickBot="1">
      <c r="B53" s="272">
        <v>11900</v>
      </c>
      <c r="C53" s="87"/>
      <c r="D53" s="75" t="s">
        <v>105</v>
      </c>
      <c r="E53" s="210">
        <v>64504</v>
      </c>
    </row>
    <row r="54" spans="2:5" ht="21" thickBot="1">
      <c r="B54" s="30"/>
      <c r="C54" s="81"/>
      <c r="D54" s="279" t="s">
        <v>99</v>
      </c>
      <c r="E54" s="205">
        <f>SUM(E52:E53)</f>
        <v>66698</v>
      </c>
    </row>
    <row r="55" spans="2:5" ht="20.25">
      <c r="B55" s="274"/>
      <c r="C55" s="320" t="s">
        <v>102</v>
      </c>
      <c r="D55" s="321"/>
      <c r="E55" s="208"/>
    </row>
    <row r="56" spans="2:5" ht="21" thickBot="1">
      <c r="B56" s="271">
        <v>11100</v>
      </c>
      <c r="C56" s="99"/>
      <c r="D56" s="90" t="s">
        <v>18</v>
      </c>
      <c r="E56" s="209">
        <v>1706</v>
      </c>
    </row>
    <row r="57" spans="2:5" ht="21" thickBot="1">
      <c r="B57" s="275"/>
      <c r="C57" s="83"/>
      <c r="D57" s="280" t="s">
        <v>103</v>
      </c>
      <c r="E57" s="205">
        <f>SUM(E56)</f>
        <v>1706</v>
      </c>
    </row>
    <row r="58" spans="2:5" ht="20.25">
      <c r="B58" s="273"/>
      <c r="C58" s="320" t="s">
        <v>106</v>
      </c>
      <c r="D58" s="321"/>
      <c r="E58" s="206"/>
    </row>
    <row r="59" spans="2:5" ht="20.25">
      <c r="B59" s="271">
        <v>11800</v>
      </c>
      <c r="C59" s="97"/>
      <c r="D59" s="90" t="s">
        <v>22</v>
      </c>
      <c r="E59" s="203">
        <v>10957</v>
      </c>
    </row>
    <row r="60" spans="2:5" ht="20.25">
      <c r="B60" s="272">
        <v>12000</v>
      </c>
      <c r="C60" s="85"/>
      <c r="D60" s="75" t="s">
        <v>7</v>
      </c>
      <c r="E60" s="204">
        <v>4834</v>
      </c>
    </row>
    <row r="61" spans="2:5" ht="21" thickBot="1">
      <c r="B61" s="272">
        <v>14205</v>
      </c>
      <c r="C61" s="86"/>
      <c r="D61" s="75" t="s">
        <v>104</v>
      </c>
      <c r="E61" s="204">
        <v>14400</v>
      </c>
    </row>
    <row r="62" spans="2:5" ht="21" thickBot="1">
      <c r="B62" s="30"/>
      <c r="C62" s="81"/>
      <c r="D62" s="279" t="s">
        <v>107</v>
      </c>
      <c r="E62" s="205">
        <f>SUM(E59:E61)</f>
        <v>30191</v>
      </c>
    </row>
    <row r="63" spans="2:5" ht="20.25">
      <c r="B63" s="274"/>
      <c r="C63" s="320" t="s">
        <v>108</v>
      </c>
      <c r="D63" s="321"/>
      <c r="E63" s="207"/>
    </row>
    <row r="64" spans="2:5" ht="20.25">
      <c r="B64" s="271">
        <v>10900</v>
      </c>
      <c r="C64" s="98"/>
      <c r="D64" s="90" t="s">
        <v>5</v>
      </c>
      <c r="E64" s="203">
        <v>3108</v>
      </c>
    </row>
    <row r="65" spans="2:5" ht="21" thickBot="1">
      <c r="B65" s="272">
        <v>14207</v>
      </c>
      <c r="C65" s="87"/>
      <c r="D65" s="75" t="s">
        <v>110</v>
      </c>
      <c r="E65" s="210">
        <v>20000</v>
      </c>
    </row>
    <row r="66" spans="2:5" ht="21" thickBot="1">
      <c r="B66" s="30"/>
      <c r="C66" s="81"/>
      <c r="D66" s="279" t="s">
        <v>109</v>
      </c>
      <c r="E66" s="205">
        <f>SUM(E64:E65)</f>
        <v>23108</v>
      </c>
    </row>
    <row r="67" spans="2:5" ht="20.25">
      <c r="B67" s="281"/>
      <c r="C67" s="320" t="s">
        <v>111</v>
      </c>
      <c r="D67" s="321"/>
      <c r="E67" s="208"/>
    </row>
    <row r="68" spans="2:5" ht="21" thickBot="1">
      <c r="B68" s="271">
        <v>40501</v>
      </c>
      <c r="C68" s="99"/>
      <c r="D68" s="93" t="s">
        <v>112</v>
      </c>
      <c r="E68" s="209">
        <v>20658</v>
      </c>
    </row>
    <row r="69" spans="2:5" ht="21" thickBot="1">
      <c r="B69" s="275"/>
      <c r="C69" s="83"/>
      <c r="D69" s="280" t="s">
        <v>113</v>
      </c>
      <c r="E69" s="205">
        <f>SUM(E68)</f>
        <v>20658</v>
      </c>
    </row>
    <row r="70" spans="2:5" ht="21" thickBot="1">
      <c r="B70" s="275"/>
      <c r="C70" s="83"/>
      <c r="D70" s="280" t="s">
        <v>114</v>
      </c>
      <c r="E70" s="211">
        <f>SUM(E69,E66,E62,E57,E54,E50,E43,E35,E31,E28,E23,E14)</f>
        <v>278000</v>
      </c>
    </row>
  </sheetData>
  <sheetProtection/>
  <mergeCells count="16">
    <mergeCell ref="C36:D36"/>
    <mergeCell ref="C24:D24"/>
    <mergeCell ref="C29:D29"/>
    <mergeCell ref="C67:D67"/>
    <mergeCell ref="C63:D63"/>
    <mergeCell ref="C55:D55"/>
    <mergeCell ref="C58:D58"/>
    <mergeCell ref="C44:D44"/>
    <mergeCell ref="C51:D51"/>
    <mergeCell ref="C32:D32"/>
    <mergeCell ref="D5:D6"/>
    <mergeCell ref="C15:D15"/>
    <mergeCell ref="C7:D7"/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showGridLines="0" rightToLeft="1" zoomScalePageLayoutView="0" workbookViewId="0" topLeftCell="A31">
      <selection activeCell="B1" sqref="B1:F2"/>
    </sheetView>
  </sheetViews>
  <sheetFormatPr defaultColWidth="9.140625" defaultRowHeight="12.75" customHeight="1"/>
  <cols>
    <col min="1" max="1" width="1.57421875" style="8" customWidth="1"/>
    <col min="2" max="4" width="7.7109375" style="7" customWidth="1"/>
    <col min="5" max="5" width="71.140625" style="8" customWidth="1"/>
    <col min="6" max="6" width="16.7109375" style="4" customWidth="1"/>
    <col min="7" max="16384" width="9.140625" style="8" customWidth="1"/>
  </cols>
  <sheetData>
    <row r="1" spans="2:6" s="6" customFormat="1" ht="24.75" customHeight="1">
      <c r="B1" s="304" t="s">
        <v>2</v>
      </c>
      <c r="C1" s="304"/>
      <c r="D1" s="304"/>
      <c r="E1" s="304"/>
      <c r="F1" s="304"/>
    </row>
    <row r="2" spans="2:6" s="6" customFormat="1" ht="24.75" customHeight="1">
      <c r="B2" s="303" t="s">
        <v>272</v>
      </c>
      <c r="C2" s="303"/>
      <c r="D2" s="303"/>
      <c r="E2" s="303"/>
      <c r="F2" s="303"/>
    </row>
    <row r="3" spans="2:6" s="6" customFormat="1" ht="24.75" customHeight="1" thickBot="1">
      <c r="B3" s="54"/>
      <c r="C3" s="54"/>
      <c r="D3" s="54"/>
      <c r="E3" s="17"/>
      <c r="F3" s="166" t="s">
        <v>132</v>
      </c>
    </row>
    <row r="4" spans="2:6" s="6" customFormat="1" ht="24.75" customHeight="1" thickBot="1">
      <c r="B4" s="324" t="s">
        <v>31</v>
      </c>
      <c r="C4" s="325"/>
      <c r="D4" s="325"/>
      <c r="E4" s="322" t="s">
        <v>15</v>
      </c>
      <c r="F4" s="180" t="s">
        <v>174</v>
      </c>
    </row>
    <row r="5" spans="2:6" s="6" customFormat="1" ht="24.75" customHeight="1" thickBot="1">
      <c r="B5" s="48" t="s">
        <v>32</v>
      </c>
      <c r="C5" s="47" t="s">
        <v>33</v>
      </c>
      <c r="D5" s="49" t="s">
        <v>34</v>
      </c>
      <c r="E5" s="323"/>
      <c r="F5" s="201" t="s">
        <v>175</v>
      </c>
    </row>
    <row r="6" spans="2:6" s="6" customFormat="1" ht="24.75" customHeight="1">
      <c r="B6" s="69"/>
      <c r="C6" s="70"/>
      <c r="D6" s="71"/>
      <c r="E6" s="100" t="s">
        <v>65</v>
      </c>
      <c r="F6" s="202"/>
    </row>
    <row r="7" spans="2:6" s="6" customFormat="1" ht="24.75" customHeight="1">
      <c r="B7" s="61">
        <v>21</v>
      </c>
      <c r="C7" s="62">
        <v>101</v>
      </c>
      <c r="D7" s="63">
        <v>1</v>
      </c>
      <c r="E7" s="53" t="s">
        <v>36</v>
      </c>
      <c r="F7" s="247">
        <v>20000</v>
      </c>
    </row>
    <row r="8" spans="2:6" s="6" customFormat="1" ht="24.75" customHeight="1">
      <c r="B8" s="55">
        <v>11</v>
      </c>
      <c r="C8" s="56">
        <v>103</v>
      </c>
      <c r="D8" s="57">
        <v>1</v>
      </c>
      <c r="E8" s="50" t="s">
        <v>37</v>
      </c>
      <c r="F8" s="248">
        <v>5358</v>
      </c>
    </row>
    <row r="9" spans="1:6" s="6" customFormat="1" ht="24.75" customHeight="1">
      <c r="A9" s="6">
        <v>1500</v>
      </c>
      <c r="B9" s="55">
        <v>11</v>
      </c>
      <c r="C9" s="56">
        <v>104</v>
      </c>
      <c r="D9" s="57">
        <v>1</v>
      </c>
      <c r="E9" s="50" t="s">
        <v>68</v>
      </c>
      <c r="F9" s="248">
        <v>2300</v>
      </c>
    </row>
    <row r="10" spans="1:6" s="6" customFormat="1" ht="24.75" customHeight="1">
      <c r="A10" s="6">
        <v>1600</v>
      </c>
      <c r="B10" s="55">
        <v>41</v>
      </c>
      <c r="C10" s="56">
        <v>104</v>
      </c>
      <c r="D10" s="57">
        <v>1</v>
      </c>
      <c r="E10" s="50" t="s">
        <v>67</v>
      </c>
      <c r="F10" s="248">
        <v>3133</v>
      </c>
    </row>
    <row r="11" spans="2:6" s="6" customFormat="1" ht="24.75" customHeight="1">
      <c r="B11" s="55">
        <v>51</v>
      </c>
      <c r="C11" s="56">
        <v>105</v>
      </c>
      <c r="D11" s="57">
        <v>1</v>
      </c>
      <c r="E11" s="50" t="s">
        <v>38</v>
      </c>
      <c r="F11" s="248">
        <v>446</v>
      </c>
    </row>
    <row r="12" spans="2:6" s="6" customFormat="1" ht="24.75" customHeight="1">
      <c r="B12" s="55">
        <v>52</v>
      </c>
      <c r="C12" s="56">
        <v>105</v>
      </c>
      <c r="D12" s="57">
        <v>1</v>
      </c>
      <c r="E12" s="50" t="s">
        <v>69</v>
      </c>
      <c r="F12" s="248">
        <v>6657</v>
      </c>
    </row>
    <row r="13" spans="2:6" s="6" customFormat="1" ht="24.75" customHeight="1">
      <c r="B13" s="55">
        <v>53</v>
      </c>
      <c r="C13" s="56">
        <v>105</v>
      </c>
      <c r="D13" s="57">
        <v>1</v>
      </c>
      <c r="E13" s="50" t="s">
        <v>39</v>
      </c>
      <c r="F13" s="248">
        <v>1178</v>
      </c>
    </row>
    <row r="14" spans="2:6" s="6" customFormat="1" ht="24.75" customHeight="1">
      <c r="B14" s="55">
        <v>54</v>
      </c>
      <c r="C14" s="56">
        <v>105</v>
      </c>
      <c r="D14" s="57">
        <v>1</v>
      </c>
      <c r="E14" s="50" t="s">
        <v>70</v>
      </c>
      <c r="F14" s="248">
        <v>830</v>
      </c>
    </row>
    <row r="15" spans="2:6" s="6" customFormat="1" ht="24.75" customHeight="1">
      <c r="B15" s="55">
        <v>55</v>
      </c>
      <c r="C15" s="56">
        <v>105</v>
      </c>
      <c r="D15" s="57">
        <v>1</v>
      </c>
      <c r="E15" s="50" t="s">
        <v>40</v>
      </c>
      <c r="F15" s="248">
        <v>1876</v>
      </c>
    </row>
    <row r="16" spans="2:6" s="6" customFormat="1" ht="24.75" customHeight="1" thickBot="1">
      <c r="B16" s="58">
        <v>11</v>
      </c>
      <c r="C16" s="59">
        <v>106</v>
      </c>
      <c r="D16" s="60">
        <v>1</v>
      </c>
      <c r="E16" s="52" t="s">
        <v>71</v>
      </c>
      <c r="F16" s="249">
        <v>36232</v>
      </c>
    </row>
    <row r="17" spans="2:6" s="6" customFormat="1" ht="24.75" customHeight="1" thickBot="1">
      <c r="B17" s="66"/>
      <c r="C17" s="67"/>
      <c r="D17" s="68"/>
      <c r="E17" s="102" t="s">
        <v>64</v>
      </c>
      <c r="F17" s="250">
        <f>SUM(F7:F16)</f>
        <v>78010</v>
      </c>
    </row>
    <row r="18" spans="2:6" s="6" customFormat="1" ht="24.75" customHeight="1">
      <c r="B18" s="72"/>
      <c r="C18" s="64"/>
      <c r="D18" s="54"/>
      <c r="E18" s="29" t="s">
        <v>66</v>
      </c>
      <c r="F18" s="251"/>
    </row>
    <row r="19" spans="2:6" s="6" customFormat="1" ht="24.75" customHeight="1">
      <c r="B19" s="61">
        <v>11</v>
      </c>
      <c r="C19" s="62">
        <v>108</v>
      </c>
      <c r="D19" s="63">
        <v>1</v>
      </c>
      <c r="E19" s="53" t="s">
        <v>41</v>
      </c>
      <c r="F19" s="247">
        <v>60989</v>
      </c>
    </row>
    <row r="20" spans="2:6" s="6" customFormat="1" ht="24.75" customHeight="1">
      <c r="B20" s="55">
        <v>12</v>
      </c>
      <c r="C20" s="56">
        <v>108</v>
      </c>
      <c r="D20" s="57">
        <v>1</v>
      </c>
      <c r="E20" s="50" t="s">
        <v>42</v>
      </c>
      <c r="F20" s="248">
        <v>3251</v>
      </c>
    </row>
    <row r="21" spans="2:6" s="6" customFormat="1" ht="24.75" customHeight="1">
      <c r="B21" s="55">
        <v>13</v>
      </c>
      <c r="C21" s="56">
        <v>108</v>
      </c>
      <c r="D21" s="57">
        <v>1</v>
      </c>
      <c r="E21" s="50" t="s">
        <v>43</v>
      </c>
      <c r="F21" s="248">
        <v>16964</v>
      </c>
    </row>
    <row r="22" spans="2:6" s="6" customFormat="1" ht="24.75" customHeight="1">
      <c r="B22" s="55">
        <v>14</v>
      </c>
      <c r="C22" s="56">
        <v>108</v>
      </c>
      <c r="D22" s="57">
        <v>1</v>
      </c>
      <c r="E22" s="50" t="s">
        <v>44</v>
      </c>
      <c r="F22" s="248">
        <v>452</v>
      </c>
    </row>
    <row r="23" spans="2:6" s="6" customFormat="1" ht="24.75" customHeight="1">
      <c r="B23" s="55">
        <v>15</v>
      </c>
      <c r="C23" s="56">
        <v>108</v>
      </c>
      <c r="D23" s="57">
        <v>1</v>
      </c>
      <c r="E23" s="50" t="s">
        <v>45</v>
      </c>
      <c r="F23" s="248">
        <v>4000</v>
      </c>
    </row>
    <row r="24" spans="2:6" s="6" customFormat="1" ht="24.75" customHeight="1">
      <c r="B24" s="55">
        <v>16</v>
      </c>
      <c r="C24" s="56">
        <v>108</v>
      </c>
      <c r="D24" s="57">
        <v>1</v>
      </c>
      <c r="E24" s="50" t="s">
        <v>46</v>
      </c>
      <c r="F24" s="248">
        <v>8468</v>
      </c>
    </row>
    <row r="25" spans="2:6" s="6" customFormat="1" ht="24.75" customHeight="1">
      <c r="B25" s="55">
        <v>17</v>
      </c>
      <c r="C25" s="56">
        <v>108</v>
      </c>
      <c r="D25" s="57">
        <v>1</v>
      </c>
      <c r="E25" s="50" t="s">
        <v>47</v>
      </c>
      <c r="F25" s="248">
        <v>731</v>
      </c>
    </row>
    <row r="26" spans="2:6" s="6" customFormat="1" ht="24.75" customHeight="1">
      <c r="B26" s="55">
        <v>21</v>
      </c>
      <c r="C26" s="56">
        <v>108</v>
      </c>
      <c r="D26" s="57">
        <v>1</v>
      </c>
      <c r="E26" s="50" t="s">
        <v>48</v>
      </c>
      <c r="F26" s="248">
        <v>34400</v>
      </c>
    </row>
    <row r="27" spans="2:6" s="6" customFormat="1" ht="24.75" customHeight="1">
      <c r="B27" s="55">
        <v>31</v>
      </c>
      <c r="C27" s="56">
        <v>108</v>
      </c>
      <c r="D27" s="54">
        <v>1</v>
      </c>
      <c r="E27" s="51" t="s">
        <v>49</v>
      </c>
      <c r="F27" s="248">
        <v>1733</v>
      </c>
    </row>
    <row r="28" spans="2:6" s="6" customFormat="1" ht="24.75" customHeight="1">
      <c r="B28" s="55">
        <v>41</v>
      </c>
      <c r="C28" s="56">
        <v>108</v>
      </c>
      <c r="D28" s="57">
        <v>1</v>
      </c>
      <c r="E28" s="50" t="s">
        <v>50</v>
      </c>
      <c r="F28" s="248">
        <v>17097</v>
      </c>
    </row>
    <row r="29" spans="2:6" s="6" customFormat="1" ht="24.75" customHeight="1">
      <c r="B29" s="55">
        <v>42</v>
      </c>
      <c r="C29" s="56">
        <v>108</v>
      </c>
      <c r="D29" s="57">
        <v>1</v>
      </c>
      <c r="E29" s="50" t="s">
        <v>51</v>
      </c>
      <c r="F29" s="248">
        <v>7048</v>
      </c>
    </row>
    <row r="30" spans="2:6" s="6" customFormat="1" ht="24.75" customHeight="1">
      <c r="B30" s="55">
        <v>11</v>
      </c>
      <c r="C30" s="56">
        <v>109</v>
      </c>
      <c r="D30" s="57">
        <v>1</v>
      </c>
      <c r="E30" s="50" t="s">
        <v>52</v>
      </c>
      <c r="F30" s="248">
        <v>3730</v>
      </c>
    </row>
    <row r="31" spans="2:6" s="6" customFormat="1" ht="24.75" customHeight="1">
      <c r="B31" s="55">
        <v>12</v>
      </c>
      <c r="C31" s="56">
        <v>109</v>
      </c>
      <c r="D31" s="57">
        <v>1</v>
      </c>
      <c r="E31" s="50" t="s">
        <v>53</v>
      </c>
      <c r="F31" s="248">
        <v>7319</v>
      </c>
    </row>
    <row r="32" spans="2:6" s="6" customFormat="1" ht="24.75" customHeight="1">
      <c r="B32" s="58">
        <v>11</v>
      </c>
      <c r="C32" s="59">
        <v>110</v>
      </c>
      <c r="D32" s="60">
        <v>1</v>
      </c>
      <c r="E32" s="52" t="s">
        <v>54</v>
      </c>
      <c r="F32" s="248">
        <v>3869</v>
      </c>
    </row>
    <row r="33" spans="2:6" s="6" customFormat="1" ht="24.75" customHeight="1">
      <c r="B33" s="58">
        <v>11</v>
      </c>
      <c r="C33" s="59">
        <v>112</v>
      </c>
      <c r="D33" s="60">
        <v>1</v>
      </c>
      <c r="E33" s="52" t="s">
        <v>55</v>
      </c>
      <c r="F33" s="248">
        <v>477</v>
      </c>
    </row>
    <row r="34" spans="2:6" s="6" customFormat="1" ht="24.75" customHeight="1">
      <c r="B34" s="58">
        <v>21</v>
      </c>
      <c r="C34" s="59">
        <v>112</v>
      </c>
      <c r="D34" s="60">
        <v>1</v>
      </c>
      <c r="E34" s="52" t="s">
        <v>56</v>
      </c>
      <c r="F34" s="248">
        <v>68</v>
      </c>
    </row>
    <row r="35" spans="2:6" s="6" customFormat="1" ht="24.75" customHeight="1">
      <c r="B35" s="58">
        <v>22</v>
      </c>
      <c r="C35" s="59">
        <v>112</v>
      </c>
      <c r="D35" s="60">
        <v>1</v>
      </c>
      <c r="E35" s="52" t="s">
        <v>57</v>
      </c>
      <c r="F35" s="248">
        <v>263</v>
      </c>
    </row>
    <row r="36" spans="2:6" s="6" customFormat="1" ht="24.75" customHeight="1">
      <c r="B36" s="58">
        <v>23</v>
      </c>
      <c r="C36" s="59">
        <v>112</v>
      </c>
      <c r="D36" s="60">
        <v>1</v>
      </c>
      <c r="E36" s="52" t="s">
        <v>58</v>
      </c>
      <c r="F36" s="248">
        <v>1189</v>
      </c>
    </row>
    <row r="37" spans="2:6" s="6" customFormat="1" ht="24.75" customHeight="1">
      <c r="B37" s="58">
        <v>24</v>
      </c>
      <c r="C37" s="59">
        <v>112</v>
      </c>
      <c r="D37" s="60">
        <v>1</v>
      </c>
      <c r="E37" s="52" t="s">
        <v>59</v>
      </c>
      <c r="F37" s="248">
        <v>4135</v>
      </c>
    </row>
    <row r="38" spans="2:6" s="6" customFormat="1" ht="24.75" customHeight="1">
      <c r="B38" s="58">
        <v>25</v>
      </c>
      <c r="C38" s="59">
        <v>112</v>
      </c>
      <c r="D38" s="60">
        <v>1</v>
      </c>
      <c r="E38" s="52" t="s">
        <v>60</v>
      </c>
      <c r="F38" s="248">
        <v>681</v>
      </c>
    </row>
    <row r="39" spans="2:6" s="6" customFormat="1" ht="24.75" customHeight="1">
      <c r="B39" s="58">
        <v>26</v>
      </c>
      <c r="C39" s="59">
        <v>112</v>
      </c>
      <c r="D39" s="60">
        <v>1</v>
      </c>
      <c r="E39" s="52" t="s">
        <v>61</v>
      </c>
      <c r="F39" s="248">
        <v>21722</v>
      </c>
    </row>
    <row r="40" spans="2:6" s="6" customFormat="1" ht="24.75" customHeight="1" thickBot="1">
      <c r="B40" s="58">
        <v>12</v>
      </c>
      <c r="C40" s="59">
        <v>100</v>
      </c>
      <c r="D40" s="60">
        <v>1</v>
      </c>
      <c r="E40" s="52" t="s">
        <v>62</v>
      </c>
      <c r="F40" s="248">
        <v>1404</v>
      </c>
    </row>
    <row r="41" spans="2:6" s="6" customFormat="1" ht="24.75" customHeight="1" thickBot="1">
      <c r="B41" s="66"/>
      <c r="C41" s="67"/>
      <c r="D41" s="68"/>
      <c r="E41" s="33" t="s">
        <v>63</v>
      </c>
      <c r="F41" s="250">
        <f>SUM(F19:F40)</f>
        <v>199990</v>
      </c>
    </row>
    <row r="42" spans="2:6" s="6" customFormat="1" ht="24.75" customHeight="1" thickBot="1">
      <c r="B42" s="66"/>
      <c r="C42" s="67"/>
      <c r="D42" s="68"/>
      <c r="E42" s="33" t="s">
        <v>35</v>
      </c>
      <c r="F42" s="250">
        <f>SUM(F41,F17)</f>
        <v>278000</v>
      </c>
    </row>
    <row r="43" spans="2:6" s="6" customFormat="1" ht="16.5" customHeight="1">
      <c r="B43" s="65"/>
      <c r="C43" s="65"/>
      <c r="D43" s="65"/>
      <c r="F43" s="1"/>
    </row>
    <row r="44" spans="2:6" s="6" customFormat="1" ht="16.5" customHeight="1">
      <c r="B44" s="65"/>
      <c r="C44" s="65"/>
      <c r="D44" s="65"/>
      <c r="F44" s="1"/>
    </row>
    <row r="45" spans="2:6" s="6" customFormat="1" ht="16.5" customHeight="1">
      <c r="B45" s="65"/>
      <c r="C45" s="65"/>
      <c r="D45" s="65"/>
      <c r="F45" s="1"/>
    </row>
    <row r="46" spans="2:6" s="6" customFormat="1" ht="16.5" customHeight="1">
      <c r="B46" s="65"/>
      <c r="C46" s="65"/>
      <c r="D46" s="65"/>
      <c r="F46" s="1"/>
    </row>
    <row r="47" spans="2:6" s="6" customFormat="1" ht="16.5" customHeight="1">
      <c r="B47" s="65"/>
      <c r="C47" s="65"/>
      <c r="D47" s="65"/>
      <c r="F47" s="1"/>
    </row>
    <row r="48" spans="2:6" s="6" customFormat="1" ht="16.5" customHeight="1">
      <c r="B48" s="65"/>
      <c r="C48" s="65"/>
      <c r="D48" s="65"/>
      <c r="F48" s="1"/>
    </row>
    <row r="49" spans="2:6" s="6" customFormat="1" ht="16.5" customHeight="1">
      <c r="B49" s="65"/>
      <c r="C49" s="65"/>
      <c r="D49" s="65"/>
      <c r="F49" s="1"/>
    </row>
    <row r="50" spans="2:6" s="6" customFormat="1" ht="16.5" customHeight="1">
      <c r="B50" s="65"/>
      <c r="C50" s="65"/>
      <c r="D50" s="65"/>
      <c r="F50" s="1"/>
    </row>
    <row r="51" spans="2:6" s="6" customFormat="1" ht="16.5" customHeight="1">
      <c r="B51" s="65"/>
      <c r="C51" s="65"/>
      <c r="D51" s="65"/>
      <c r="F51" s="1"/>
    </row>
    <row r="52" spans="2:6" s="6" customFormat="1" ht="16.5" customHeight="1">
      <c r="B52" s="65"/>
      <c r="C52" s="65"/>
      <c r="D52" s="65"/>
      <c r="F52" s="1"/>
    </row>
    <row r="53" spans="2:6" s="6" customFormat="1" ht="16.5" customHeight="1">
      <c r="B53" s="65"/>
      <c r="C53" s="65"/>
      <c r="D53" s="65"/>
      <c r="F53" s="1"/>
    </row>
    <row r="54" spans="2:6" s="6" customFormat="1" ht="16.5" customHeight="1">
      <c r="B54" s="65"/>
      <c r="C54" s="65"/>
      <c r="D54" s="65"/>
      <c r="F54" s="1"/>
    </row>
    <row r="55" spans="2:6" s="6" customFormat="1" ht="16.5" customHeight="1">
      <c r="B55" s="65"/>
      <c r="C55" s="65"/>
      <c r="D55" s="65"/>
      <c r="F55" s="1"/>
    </row>
    <row r="56" spans="2:6" s="6" customFormat="1" ht="16.5" customHeight="1">
      <c r="B56" s="65"/>
      <c r="C56" s="65"/>
      <c r="D56" s="65"/>
      <c r="F56" s="1"/>
    </row>
    <row r="57" spans="2:6" s="6" customFormat="1" ht="16.5" customHeight="1">
      <c r="B57" s="65"/>
      <c r="C57" s="65"/>
      <c r="D57" s="65"/>
      <c r="F57" s="1"/>
    </row>
    <row r="58" spans="2:6" s="6" customFormat="1" ht="16.5" customHeight="1">
      <c r="B58" s="65"/>
      <c r="C58" s="65"/>
      <c r="D58" s="65"/>
      <c r="F58" s="1"/>
    </row>
    <row r="59" spans="2:6" s="6" customFormat="1" ht="16.5" customHeight="1">
      <c r="B59" s="65"/>
      <c r="C59" s="65"/>
      <c r="D59" s="65"/>
      <c r="F59" s="1"/>
    </row>
    <row r="60" spans="2:6" s="6" customFormat="1" ht="16.5" customHeight="1">
      <c r="B60" s="65"/>
      <c r="C60" s="65"/>
      <c r="D60" s="65"/>
      <c r="F60" s="1"/>
    </row>
    <row r="61" spans="2:6" s="6" customFormat="1" ht="16.5" customHeight="1">
      <c r="B61" s="65"/>
      <c r="C61" s="65"/>
      <c r="D61" s="65"/>
      <c r="F61" s="1"/>
    </row>
    <row r="62" spans="2:6" s="6" customFormat="1" ht="16.5" customHeight="1">
      <c r="B62" s="65"/>
      <c r="C62" s="65"/>
      <c r="D62" s="65"/>
      <c r="F62" s="1"/>
    </row>
    <row r="63" spans="2:6" s="6" customFormat="1" ht="16.5" customHeight="1">
      <c r="B63" s="65"/>
      <c r="C63" s="65"/>
      <c r="D63" s="65"/>
      <c r="F63" s="1"/>
    </row>
    <row r="64" spans="2:6" s="6" customFormat="1" ht="16.5" customHeight="1">
      <c r="B64" s="65"/>
      <c r="C64" s="65"/>
      <c r="D64" s="65"/>
      <c r="F64" s="1"/>
    </row>
    <row r="65" spans="2:6" s="6" customFormat="1" ht="16.5" customHeight="1">
      <c r="B65" s="65"/>
      <c r="C65" s="65"/>
      <c r="D65" s="65"/>
      <c r="F65" s="1"/>
    </row>
    <row r="66" spans="2:6" s="6" customFormat="1" ht="16.5" customHeight="1">
      <c r="B66" s="65"/>
      <c r="C66" s="65"/>
      <c r="D66" s="65"/>
      <c r="F66" s="1"/>
    </row>
    <row r="67" spans="2:6" s="6" customFormat="1" ht="16.5" customHeight="1">
      <c r="B67" s="65"/>
      <c r="C67" s="65"/>
      <c r="D67" s="65"/>
      <c r="F67" s="1"/>
    </row>
    <row r="68" spans="2:6" s="6" customFormat="1" ht="16.5" customHeight="1">
      <c r="B68" s="65"/>
      <c r="C68" s="65"/>
      <c r="D68" s="65"/>
      <c r="F68" s="1"/>
    </row>
    <row r="69" spans="2:6" s="6" customFormat="1" ht="16.5" customHeight="1">
      <c r="B69" s="65"/>
      <c r="C69" s="65"/>
      <c r="D69" s="65"/>
      <c r="F69" s="1"/>
    </row>
    <row r="70" spans="2:6" s="6" customFormat="1" ht="16.5" customHeight="1">
      <c r="B70" s="65"/>
      <c r="C70" s="65"/>
      <c r="D70" s="65"/>
      <c r="F70" s="1"/>
    </row>
    <row r="71" spans="2:6" s="6" customFormat="1" ht="16.5" customHeight="1">
      <c r="B71" s="65"/>
      <c r="C71" s="65"/>
      <c r="D71" s="65"/>
      <c r="F71" s="1"/>
    </row>
    <row r="72" spans="2:6" s="6" customFormat="1" ht="21.75" customHeight="1">
      <c r="B72" s="65"/>
      <c r="C72" s="65"/>
      <c r="D72" s="65"/>
      <c r="F72" s="1"/>
    </row>
  </sheetData>
  <sheetProtection/>
  <mergeCells count="4">
    <mergeCell ref="E4:E5"/>
    <mergeCell ref="B1:F1"/>
    <mergeCell ref="B2:F2"/>
    <mergeCell ref="B4:D4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showGridLines="0" rightToLeft="1" zoomScalePageLayoutView="0" workbookViewId="0" topLeftCell="A1">
      <selection activeCell="B1" sqref="B1:E3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5.7109375" style="0" customWidth="1"/>
    <col min="4" max="4" width="64.7109375" style="0" customWidth="1"/>
    <col min="5" max="5" width="16.7109375" style="0" customWidth="1"/>
    <col min="6" max="7" width="9.7109375" style="0" customWidth="1"/>
    <col min="8" max="10" width="9.140625" style="0" customWidth="1"/>
  </cols>
  <sheetData>
    <row r="1" spans="2:5" ht="23.25">
      <c r="B1" s="304" t="s">
        <v>3</v>
      </c>
      <c r="C1" s="304"/>
      <c r="D1" s="304"/>
      <c r="E1" s="304"/>
    </row>
    <row r="2" spans="2:5" ht="20.25">
      <c r="B2" s="303" t="s">
        <v>124</v>
      </c>
      <c r="C2" s="303"/>
      <c r="D2" s="303"/>
      <c r="E2" s="303"/>
    </row>
    <row r="3" spans="2:5" ht="20.25">
      <c r="B3" s="303" t="s">
        <v>273</v>
      </c>
      <c r="C3" s="303"/>
      <c r="D3" s="303"/>
      <c r="E3" s="303"/>
    </row>
    <row r="4" spans="2:13" ht="21" thickBot="1">
      <c r="B4" s="16"/>
      <c r="C4" s="17"/>
      <c r="E4" s="169" t="s">
        <v>132</v>
      </c>
      <c r="J4" s="41"/>
      <c r="K4" s="41"/>
      <c r="L4" s="41"/>
      <c r="M4" s="41"/>
    </row>
    <row r="5" spans="2:13" ht="25.5" customHeight="1">
      <c r="B5" s="78" t="s">
        <v>72</v>
      </c>
      <c r="C5" s="73"/>
      <c r="D5" s="318" t="s">
        <v>74</v>
      </c>
      <c r="E5" s="200" t="s">
        <v>174</v>
      </c>
      <c r="J5" s="41"/>
      <c r="K5" s="41"/>
      <c r="L5" s="41"/>
      <c r="M5" s="41"/>
    </row>
    <row r="6" spans="2:13" ht="25.5" customHeight="1" thickBot="1">
      <c r="B6" s="79" t="s">
        <v>73</v>
      </c>
      <c r="C6" s="77"/>
      <c r="D6" s="319"/>
      <c r="E6" s="201" t="s">
        <v>175</v>
      </c>
      <c r="J6" s="41"/>
      <c r="K6" s="6"/>
      <c r="L6" s="6"/>
      <c r="M6" s="6"/>
    </row>
    <row r="7" spans="2:13" ht="25.5" customHeight="1">
      <c r="B7" s="91"/>
      <c r="C7" s="328" t="s">
        <v>127</v>
      </c>
      <c r="D7" s="329"/>
      <c r="E7" s="202"/>
      <c r="J7" s="41"/>
      <c r="K7" s="6"/>
      <c r="L7" s="6"/>
      <c r="M7" s="6"/>
    </row>
    <row r="8" spans="2:13" ht="25.5" customHeight="1">
      <c r="B8" s="44">
        <v>10100</v>
      </c>
      <c r="C8" s="89"/>
      <c r="D8" s="90" t="s">
        <v>21</v>
      </c>
      <c r="E8" s="203">
        <v>120</v>
      </c>
      <c r="J8" s="41"/>
      <c r="K8" s="6"/>
      <c r="L8" s="6"/>
      <c r="M8" s="6"/>
    </row>
    <row r="9" spans="2:13" ht="25.5" customHeight="1" thickBot="1">
      <c r="B9" s="31">
        <v>11700</v>
      </c>
      <c r="C9" s="80"/>
      <c r="D9" s="75" t="s">
        <v>126</v>
      </c>
      <c r="E9" s="204">
        <v>5321</v>
      </c>
      <c r="J9" s="41"/>
      <c r="K9" s="6"/>
      <c r="L9" s="6"/>
      <c r="M9" s="6"/>
    </row>
    <row r="10" spans="2:5" ht="24.75" customHeight="1" thickBot="1">
      <c r="B10" s="30"/>
      <c r="C10" s="81"/>
      <c r="D10" s="279" t="s">
        <v>128</v>
      </c>
      <c r="E10" s="205">
        <f>SUM(E8:E9)</f>
        <v>5441</v>
      </c>
    </row>
    <row r="11" spans="2:5" ht="24.75" customHeight="1">
      <c r="B11" s="94"/>
      <c r="C11" s="326" t="s">
        <v>129</v>
      </c>
      <c r="D11" s="327"/>
      <c r="E11" s="206"/>
    </row>
    <row r="12" spans="2:5" ht="24.75" customHeight="1">
      <c r="B12" s="44"/>
      <c r="C12" s="92"/>
      <c r="D12" s="104" t="s">
        <v>119</v>
      </c>
      <c r="E12" s="203"/>
    </row>
    <row r="13" spans="2:5" ht="24.75" customHeight="1" thickBot="1">
      <c r="B13" s="31">
        <v>40501</v>
      </c>
      <c r="C13" s="86"/>
      <c r="D13" s="76" t="s">
        <v>130</v>
      </c>
      <c r="E13" s="204">
        <v>26686</v>
      </c>
    </row>
    <row r="14" spans="2:5" ht="24.75" customHeight="1" thickBot="1">
      <c r="B14" s="30"/>
      <c r="C14" s="81"/>
      <c r="D14" s="279" t="s">
        <v>131</v>
      </c>
      <c r="E14" s="205">
        <f>SUM(E12:E13)</f>
        <v>26686</v>
      </c>
    </row>
  </sheetData>
  <sheetProtection/>
  <mergeCells count="6">
    <mergeCell ref="B2:E2"/>
    <mergeCell ref="B3:E3"/>
    <mergeCell ref="B1:E1"/>
    <mergeCell ref="C11:D11"/>
    <mergeCell ref="C7:D7"/>
    <mergeCell ref="D5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95"/>
  <sheetViews>
    <sheetView showGridLines="0" rightToLeft="1" tabSelected="1" zoomScalePageLayoutView="0" workbookViewId="0" topLeftCell="A1">
      <selection activeCell="B2" sqref="B2:F2"/>
    </sheetView>
  </sheetViews>
  <sheetFormatPr defaultColWidth="9.140625" defaultRowHeight="12.75"/>
  <cols>
    <col min="1" max="1" width="1.7109375" style="8" customWidth="1"/>
    <col min="2" max="2" width="7.7109375" style="25" customWidth="1"/>
    <col min="3" max="4" width="7.7109375" style="8" customWidth="1"/>
    <col min="5" max="5" width="71.7109375" style="8" customWidth="1"/>
    <col min="6" max="6" width="16.7109375" style="8" customWidth="1"/>
    <col min="7" max="16384" width="9.140625" style="8" customWidth="1"/>
  </cols>
  <sheetData>
    <row r="1" spans="2:6" ht="24.75" customHeight="1">
      <c r="B1" s="304" t="s">
        <v>125</v>
      </c>
      <c r="C1" s="304"/>
      <c r="D1" s="304"/>
      <c r="E1" s="304"/>
      <c r="F1" s="304"/>
    </row>
    <row r="2" spans="2:6" s="6" customFormat="1" ht="24.75" customHeight="1">
      <c r="B2" s="303" t="s">
        <v>371</v>
      </c>
      <c r="C2" s="303"/>
      <c r="D2" s="303"/>
      <c r="E2" s="303"/>
      <c r="F2" s="303"/>
    </row>
    <row r="3" spans="2:6" s="6" customFormat="1" ht="24.75" customHeight="1" thickBot="1">
      <c r="B3" s="16"/>
      <c r="C3" s="17"/>
      <c r="F3" s="169" t="s">
        <v>274</v>
      </c>
    </row>
    <row r="4" spans="2:6" s="6" customFormat="1" ht="24.75" customHeight="1" thickBot="1">
      <c r="B4" s="324" t="s">
        <v>31</v>
      </c>
      <c r="C4" s="325"/>
      <c r="D4" s="325"/>
      <c r="E4" s="322" t="s">
        <v>15</v>
      </c>
      <c r="F4" s="164" t="s">
        <v>275</v>
      </c>
    </row>
    <row r="5" spans="2:6" ht="24.75" customHeight="1" thickBot="1">
      <c r="B5" s="48" t="s">
        <v>32</v>
      </c>
      <c r="C5" s="47" t="s">
        <v>33</v>
      </c>
      <c r="D5" s="49" t="s">
        <v>34</v>
      </c>
      <c r="E5" s="323"/>
      <c r="F5" s="165" t="s">
        <v>276</v>
      </c>
    </row>
    <row r="6" spans="2:6" s="9" customFormat="1" ht="24.75" customHeight="1">
      <c r="B6" s="69"/>
      <c r="C6" s="70"/>
      <c r="D6" s="71"/>
      <c r="E6" s="100" t="s">
        <v>115</v>
      </c>
      <c r="F6" s="212"/>
    </row>
    <row r="7" spans="2:6" s="9" customFormat="1" ht="24.75" customHeight="1">
      <c r="B7" s="61">
        <v>11</v>
      </c>
      <c r="C7" s="62">
        <v>213</v>
      </c>
      <c r="D7" s="63">
        <v>1</v>
      </c>
      <c r="E7" s="53" t="s">
        <v>116</v>
      </c>
      <c r="F7" s="213">
        <v>1061</v>
      </c>
    </row>
    <row r="8" spans="2:6" s="6" customFormat="1" ht="24.75" customHeight="1" thickBot="1">
      <c r="B8" s="55">
        <v>11</v>
      </c>
      <c r="C8" s="56">
        <v>215</v>
      </c>
      <c r="D8" s="57">
        <v>1</v>
      </c>
      <c r="E8" s="50" t="s">
        <v>117</v>
      </c>
      <c r="F8" s="214">
        <v>4380</v>
      </c>
    </row>
    <row r="9" spans="2:6" s="6" customFormat="1" ht="24.75" customHeight="1" thickBot="1">
      <c r="B9" s="66"/>
      <c r="C9" s="67"/>
      <c r="D9" s="68"/>
      <c r="E9" s="101" t="s">
        <v>118</v>
      </c>
      <c r="F9" s="215">
        <f>SUM(F7:F8)</f>
        <v>5441</v>
      </c>
    </row>
    <row r="10" spans="2:6" s="6" customFormat="1" ht="24.75" customHeight="1">
      <c r="B10" s="55"/>
      <c r="C10" s="56"/>
      <c r="D10" s="57"/>
      <c r="E10" s="100" t="s">
        <v>119</v>
      </c>
      <c r="F10" s="217"/>
    </row>
    <row r="11" spans="2:6" s="10" customFormat="1" ht="24.75" customHeight="1">
      <c r="B11" s="55"/>
      <c r="C11" s="56"/>
      <c r="D11" s="57"/>
      <c r="E11" s="103" t="s">
        <v>120</v>
      </c>
      <c r="F11" s="214"/>
    </row>
    <row r="12" spans="2:6" s="10" customFormat="1" ht="24.75" customHeight="1">
      <c r="B12" s="55">
        <v>11</v>
      </c>
      <c r="C12" s="56">
        <v>430</v>
      </c>
      <c r="D12" s="57">
        <v>1</v>
      </c>
      <c r="E12" s="50" t="s">
        <v>121</v>
      </c>
      <c r="F12" s="214">
        <v>16686</v>
      </c>
    </row>
    <row r="13" spans="2:6" s="10" customFormat="1" ht="24.75" customHeight="1">
      <c r="B13" s="55"/>
      <c r="C13" s="56"/>
      <c r="D13" s="57"/>
      <c r="E13" s="103" t="s">
        <v>123</v>
      </c>
      <c r="F13" s="214"/>
    </row>
    <row r="14" spans="2:6" s="10" customFormat="1" ht="24.75" customHeight="1" thickBot="1">
      <c r="B14" s="55">
        <v>11</v>
      </c>
      <c r="C14" s="56">
        <v>431</v>
      </c>
      <c r="D14" s="57">
        <v>1</v>
      </c>
      <c r="E14" s="50" t="s">
        <v>122</v>
      </c>
      <c r="F14" s="214">
        <v>10000</v>
      </c>
    </row>
    <row r="15" spans="2:6" s="10" customFormat="1" ht="24.75" customHeight="1" thickBot="1">
      <c r="B15" s="66"/>
      <c r="C15" s="67"/>
      <c r="D15" s="68"/>
      <c r="E15" s="101" t="s">
        <v>64</v>
      </c>
      <c r="F15" s="215">
        <f>SUM(F14,F12)</f>
        <v>26686</v>
      </c>
    </row>
    <row r="16" s="10" customFormat="1" ht="24.75" customHeight="1"/>
    <row r="17" s="10" customFormat="1" ht="24.75" customHeight="1"/>
    <row r="18" s="10" customFormat="1" ht="24.75" customHeight="1"/>
    <row r="19" s="10" customFormat="1" ht="24.75" customHeight="1"/>
    <row r="20" s="10" customFormat="1" ht="24.75" customHeight="1"/>
    <row r="21" s="10" customFormat="1" ht="24.75" customHeight="1"/>
    <row r="22" s="10" customFormat="1" ht="24.75" customHeight="1"/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24.75" customHeight="1"/>
    <row r="31" s="10" customFormat="1" ht="24.75" customHeight="1"/>
    <row r="32" s="10" customFormat="1" ht="24.75" customHeight="1"/>
    <row r="33" s="10" customFormat="1" ht="24.75" customHeight="1"/>
    <row r="34" s="10" customFormat="1" ht="24.75" customHeight="1"/>
    <row r="35" s="10" customFormat="1" ht="24.75" customHeight="1"/>
    <row r="36" spans="2:5" s="6" customFormat="1" ht="24.75" customHeight="1">
      <c r="B36" s="10"/>
      <c r="C36" s="10"/>
      <c r="D36" s="10"/>
      <c r="E36" s="10"/>
    </row>
    <row r="37" spans="2:5" s="6" customFormat="1" ht="24.75" customHeight="1">
      <c r="B37" s="10"/>
      <c r="C37" s="10"/>
      <c r="D37" s="10"/>
      <c r="E37" s="10"/>
    </row>
    <row r="38" spans="2:5" s="6" customFormat="1" ht="24.75" customHeight="1">
      <c r="B38" s="10"/>
      <c r="C38" s="10"/>
      <c r="D38" s="10"/>
      <c r="E38" s="10"/>
    </row>
    <row r="39" spans="2:5" s="6" customFormat="1" ht="24.75" customHeight="1">
      <c r="B39" s="10"/>
      <c r="C39" s="10"/>
      <c r="D39" s="10"/>
      <c r="E39" s="10"/>
    </row>
    <row r="40" spans="2:5" s="6" customFormat="1" ht="24.75" customHeight="1">
      <c r="B40" s="10"/>
      <c r="C40" s="10"/>
      <c r="D40" s="10"/>
      <c r="E40" s="10"/>
    </row>
    <row r="41" spans="2:5" s="6" customFormat="1" ht="24.75" customHeight="1">
      <c r="B41" s="10"/>
      <c r="C41" s="10"/>
      <c r="D41" s="10"/>
      <c r="E41" s="10"/>
    </row>
    <row r="42" spans="2:5" s="6" customFormat="1" ht="24.75" customHeight="1">
      <c r="B42" s="10"/>
      <c r="C42" s="10"/>
      <c r="D42" s="10"/>
      <c r="E42" s="10"/>
    </row>
    <row r="43" spans="2:5" s="6" customFormat="1" ht="24.75" customHeight="1">
      <c r="B43" s="10"/>
      <c r="C43" s="10"/>
      <c r="D43" s="10"/>
      <c r="E43" s="10"/>
    </row>
    <row r="44" spans="2:5" s="6" customFormat="1" ht="24.75" customHeight="1">
      <c r="B44" s="10"/>
      <c r="C44" s="10"/>
      <c r="D44" s="10"/>
      <c r="E44" s="10"/>
    </row>
    <row r="45" spans="2:5" s="6" customFormat="1" ht="24.75" customHeight="1">
      <c r="B45" s="10"/>
      <c r="C45" s="10"/>
      <c r="D45" s="10"/>
      <c r="E45" s="10"/>
    </row>
    <row r="46" spans="2:5" s="6" customFormat="1" ht="24.75" customHeight="1">
      <c r="B46" s="10"/>
      <c r="C46" s="10"/>
      <c r="D46" s="10"/>
      <c r="E46" s="10"/>
    </row>
    <row r="47" spans="2:5" s="6" customFormat="1" ht="24.75" customHeight="1">
      <c r="B47" s="10"/>
      <c r="C47" s="10"/>
      <c r="D47" s="10"/>
      <c r="E47" s="10"/>
    </row>
    <row r="48" spans="2:5" s="6" customFormat="1" ht="24.75" customHeight="1">
      <c r="B48" s="10"/>
      <c r="C48" s="10"/>
      <c r="D48" s="10"/>
      <c r="E48" s="10"/>
    </row>
    <row r="49" spans="2:5" s="6" customFormat="1" ht="24.75" customHeight="1">
      <c r="B49" s="10"/>
      <c r="C49" s="10"/>
      <c r="D49" s="10"/>
      <c r="E49" s="10"/>
    </row>
    <row r="50" spans="2:5" s="6" customFormat="1" ht="24.75" customHeight="1">
      <c r="B50" s="10"/>
      <c r="C50" s="10"/>
      <c r="D50" s="10"/>
      <c r="E50" s="10"/>
    </row>
    <row r="51" spans="2:5" s="6" customFormat="1" ht="24.75" customHeight="1">
      <c r="B51" s="10"/>
      <c r="C51" s="10"/>
      <c r="D51" s="10"/>
      <c r="E51" s="10"/>
    </row>
    <row r="52" spans="2:5" s="6" customFormat="1" ht="24.75" customHeight="1">
      <c r="B52" s="10"/>
      <c r="C52" s="10"/>
      <c r="D52" s="10"/>
      <c r="E52" s="10"/>
    </row>
    <row r="53" spans="2:5" s="6" customFormat="1" ht="24.75" customHeight="1">
      <c r="B53" s="10"/>
      <c r="C53" s="10"/>
      <c r="D53" s="10"/>
      <c r="E53" s="10"/>
    </row>
    <row r="54" s="10" customFormat="1" ht="24.75" customHeight="1"/>
    <row r="55" s="10" customFormat="1" ht="24.75" customHeight="1"/>
    <row r="56" s="10" customFormat="1" ht="19.5" customHeight="1"/>
    <row r="57" s="10" customFormat="1" ht="19.5" customHeight="1"/>
    <row r="58" s="10" customFormat="1" ht="21.75" customHeight="1"/>
    <row r="59" s="10" customFormat="1" ht="25.5" customHeight="1"/>
    <row r="60" s="10" customFormat="1" ht="24" customHeight="1"/>
    <row r="61" s="10" customFormat="1" ht="24" customHeight="1"/>
    <row r="62" s="10" customFormat="1" ht="22.5" customHeight="1"/>
    <row r="63" s="10" customFormat="1" ht="15" customHeight="1"/>
    <row r="64" s="10" customFormat="1" ht="18.75" customHeight="1"/>
    <row r="65" s="10" customFormat="1" ht="19.5" customHeight="1"/>
    <row r="66" s="10" customFormat="1" ht="21" customHeight="1"/>
    <row r="67" s="10" customFormat="1" ht="21.75" customHeight="1"/>
    <row r="68" s="10" customFormat="1" ht="24" customHeight="1"/>
    <row r="69" spans="2:5" s="6" customFormat="1" ht="18" customHeight="1">
      <c r="B69" s="10"/>
      <c r="C69" s="10"/>
      <c r="D69" s="10"/>
      <c r="E69" s="10"/>
    </row>
    <row r="70" s="10" customFormat="1" ht="18" customHeight="1"/>
    <row r="71" s="10" customFormat="1" ht="18" customHeight="1"/>
    <row r="72" s="10" customFormat="1" ht="39.75" customHeight="1"/>
    <row r="73" s="10" customFormat="1" ht="24" customHeight="1"/>
    <row r="74" spans="2:4" s="6" customFormat="1" ht="19.5" customHeight="1">
      <c r="B74" s="25"/>
      <c r="C74" s="8"/>
      <c r="D74" s="8"/>
    </row>
    <row r="75" spans="2:4" s="6" customFormat="1" ht="19.5" customHeight="1">
      <c r="B75" s="25"/>
      <c r="C75" s="8"/>
      <c r="D75" s="8"/>
    </row>
    <row r="76" spans="2:4" s="6" customFormat="1" ht="19.5" customHeight="1">
      <c r="B76" s="25"/>
      <c r="C76" s="8"/>
      <c r="D76" s="8"/>
    </row>
    <row r="77" spans="2:4" s="6" customFormat="1" ht="16.5" customHeight="1">
      <c r="B77" s="25"/>
      <c r="C77" s="8"/>
      <c r="D77" s="8"/>
    </row>
    <row r="78" spans="2:4" s="10" customFormat="1" ht="23.25">
      <c r="B78" s="25"/>
      <c r="C78" s="8"/>
      <c r="D78" s="8"/>
    </row>
    <row r="79" spans="2:4" s="10" customFormat="1" ht="41.25" customHeight="1">
      <c r="B79" s="25"/>
      <c r="C79" s="8"/>
      <c r="D79" s="8"/>
    </row>
    <row r="80" spans="2:4" s="10" customFormat="1" ht="23.25">
      <c r="B80" s="25"/>
      <c r="C80" s="8"/>
      <c r="D80" s="8"/>
    </row>
    <row r="81" spans="2:4" s="10" customFormat="1" ht="39.75" customHeight="1">
      <c r="B81" s="25"/>
      <c r="C81" s="8"/>
      <c r="D81" s="8"/>
    </row>
    <row r="82" spans="2:4" s="10" customFormat="1" ht="21.75" customHeight="1">
      <c r="B82" s="25"/>
      <c r="C82" s="8"/>
      <c r="D82" s="8"/>
    </row>
    <row r="83" spans="2:4" s="10" customFormat="1" ht="24" customHeight="1">
      <c r="B83" s="25"/>
      <c r="C83" s="8"/>
      <c r="D83" s="8"/>
    </row>
    <row r="84" spans="2:4" s="10" customFormat="1" ht="21.75" customHeight="1">
      <c r="B84" s="25"/>
      <c r="C84" s="8"/>
      <c r="D84" s="8"/>
    </row>
    <row r="85" spans="2:4" s="10" customFormat="1" ht="27" customHeight="1">
      <c r="B85" s="25"/>
      <c r="C85" s="8"/>
      <c r="D85" s="8"/>
    </row>
    <row r="86" spans="2:4" s="10" customFormat="1" ht="18.75" customHeight="1">
      <c r="B86" s="25"/>
      <c r="C86" s="8"/>
      <c r="D86" s="8"/>
    </row>
    <row r="87" spans="2:4" s="10" customFormat="1" ht="18" customHeight="1">
      <c r="B87" s="25"/>
      <c r="C87" s="8"/>
      <c r="D87" s="8"/>
    </row>
    <row r="88" spans="2:4" s="10" customFormat="1" ht="18" customHeight="1">
      <c r="B88" s="25"/>
      <c r="C88" s="8"/>
      <c r="D88" s="8"/>
    </row>
    <row r="89" spans="2:4" s="10" customFormat="1" ht="18" customHeight="1">
      <c r="B89" s="25"/>
      <c r="C89" s="8"/>
      <c r="D89" s="8"/>
    </row>
    <row r="90" spans="2:4" s="10" customFormat="1" ht="18" customHeight="1">
      <c r="B90" s="25"/>
      <c r="C90" s="8"/>
      <c r="D90" s="8"/>
    </row>
    <row r="91" spans="2:4" s="10" customFormat="1" ht="18" customHeight="1">
      <c r="B91" s="25"/>
      <c r="C91" s="8"/>
      <c r="D91" s="8"/>
    </row>
    <row r="92" spans="2:4" s="10" customFormat="1" ht="26.25" customHeight="1">
      <c r="B92" s="25"/>
      <c r="C92" s="8"/>
      <c r="D92" s="8"/>
    </row>
    <row r="94" spans="2:4" s="6" customFormat="1" ht="24.75" customHeight="1">
      <c r="B94" s="25"/>
      <c r="C94" s="8"/>
      <c r="D94" s="8"/>
    </row>
    <row r="95" spans="2:4" s="6" customFormat="1" ht="24.75" customHeight="1">
      <c r="B95" s="25"/>
      <c r="C95" s="8"/>
      <c r="D95" s="8"/>
    </row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3.25" customHeight="1"/>
    <row r="106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13.5" customHeight="1"/>
    <row r="122" ht="13.5" customHeight="1"/>
    <row r="123" ht="4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</sheetData>
  <sheetProtection/>
  <mergeCells count="4">
    <mergeCell ref="B4:D4"/>
    <mergeCell ref="E4:E5"/>
    <mergeCell ref="B1:F1"/>
    <mergeCell ref="B2:F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50"/>
  <sheetViews>
    <sheetView showGridLines="0" rightToLeft="1" zoomScalePageLayoutView="0" workbookViewId="0" topLeftCell="A40">
      <selection activeCell="C44" sqref="C44"/>
    </sheetView>
  </sheetViews>
  <sheetFormatPr defaultColWidth="9.140625" defaultRowHeight="12.75"/>
  <cols>
    <col min="1" max="1" width="2.140625" style="0" customWidth="1"/>
    <col min="2" max="2" width="15.7109375" style="0" customWidth="1"/>
    <col min="3" max="3" width="64.7109375" style="284" customWidth="1"/>
    <col min="4" max="6" width="15.7109375" style="0" customWidth="1"/>
  </cols>
  <sheetData>
    <row r="1" spans="2:6" ht="24.75" customHeight="1">
      <c r="B1" s="304" t="s">
        <v>4</v>
      </c>
      <c r="C1" s="304"/>
      <c r="D1" s="304"/>
      <c r="E1" s="304"/>
      <c r="F1" s="304"/>
    </row>
    <row r="2" spans="2:6" ht="24.75" customHeight="1">
      <c r="B2" s="303" t="s">
        <v>278</v>
      </c>
      <c r="C2" s="303"/>
      <c r="D2" s="303"/>
      <c r="E2" s="303"/>
      <c r="F2" s="303"/>
    </row>
    <row r="3" spans="3:6" ht="24.75" customHeight="1" thickBot="1">
      <c r="C3" s="283"/>
      <c r="D3" s="330" t="s">
        <v>132</v>
      </c>
      <c r="E3" s="330"/>
      <c r="F3" s="330"/>
    </row>
    <row r="4" spans="2:6" ht="24.75" customHeight="1">
      <c r="B4" s="333" t="s">
        <v>134</v>
      </c>
      <c r="C4" s="331" t="s">
        <v>74</v>
      </c>
      <c r="D4" s="335" t="s">
        <v>182</v>
      </c>
      <c r="E4" s="337" t="s">
        <v>183</v>
      </c>
      <c r="F4" s="339" t="s">
        <v>133</v>
      </c>
    </row>
    <row r="5" spans="2:6" ht="24.75" customHeight="1" thickBot="1">
      <c r="B5" s="334"/>
      <c r="C5" s="332"/>
      <c r="D5" s="336"/>
      <c r="E5" s="338"/>
      <c r="F5" s="340"/>
    </row>
    <row r="6" spans="2:6" ht="24.75" customHeight="1">
      <c r="B6" s="127">
        <v>10100</v>
      </c>
      <c r="C6" s="285" t="s">
        <v>141</v>
      </c>
      <c r="D6" s="115">
        <v>88891</v>
      </c>
      <c r="E6" s="116">
        <v>3405</v>
      </c>
      <c r="F6" s="176">
        <v>92296</v>
      </c>
    </row>
    <row r="7" spans="2:6" ht="24.75" customHeight="1">
      <c r="B7" s="127">
        <v>10200</v>
      </c>
      <c r="C7" s="285" t="s">
        <v>16</v>
      </c>
      <c r="D7" s="282">
        <v>597</v>
      </c>
      <c r="E7" s="118">
        <v>34</v>
      </c>
      <c r="F7" s="176">
        <v>631</v>
      </c>
    </row>
    <row r="8" spans="2:6" ht="24.75" customHeight="1">
      <c r="B8" s="127">
        <v>10300</v>
      </c>
      <c r="C8" s="286" t="s">
        <v>140</v>
      </c>
      <c r="D8" s="282">
        <v>686</v>
      </c>
      <c r="E8" s="118">
        <v>13</v>
      </c>
      <c r="F8" s="176">
        <v>699</v>
      </c>
    </row>
    <row r="9" spans="2:6" ht="24.75" customHeight="1">
      <c r="B9" s="127">
        <v>10400</v>
      </c>
      <c r="C9" s="286" t="s">
        <v>284</v>
      </c>
      <c r="D9" s="282">
        <v>749</v>
      </c>
      <c r="E9" s="118">
        <v>17</v>
      </c>
      <c r="F9" s="176">
        <v>766</v>
      </c>
    </row>
    <row r="10" spans="2:6" ht="24.75" customHeight="1">
      <c r="B10" s="127">
        <v>10500</v>
      </c>
      <c r="C10" s="286" t="s">
        <v>17</v>
      </c>
      <c r="D10" s="282">
        <v>5629</v>
      </c>
      <c r="E10" s="118">
        <v>169</v>
      </c>
      <c r="F10" s="176">
        <v>5798</v>
      </c>
    </row>
    <row r="11" spans="2:6" ht="24.75" customHeight="1">
      <c r="B11" s="127">
        <v>10600</v>
      </c>
      <c r="C11" s="286" t="s">
        <v>176</v>
      </c>
      <c r="D11" s="282">
        <v>16215</v>
      </c>
      <c r="E11" s="118">
        <v>194</v>
      </c>
      <c r="F11" s="176">
        <v>16409</v>
      </c>
    </row>
    <row r="12" spans="2:6" ht="24.75" customHeight="1">
      <c r="B12" s="127">
        <v>10700</v>
      </c>
      <c r="C12" s="286" t="s">
        <v>285</v>
      </c>
      <c r="D12" s="282">
        <v>11683</v>
      </c>
      <c r="E12" s="118">
        <v>574</v>
      </c>
      <c r="F12" s="176">
        <v>12257</v>
      </c>
    </row>
    <row r="13" spans="2:6" ht="24.75" customHeight="1">
      <c r="B13" s="127">
        <v>10800</v>
      </c>
      <c r="C13" s="286" t="s">
        <v>98</v>
      </c>
      <c r="D13" s="282">
        <v>13266</v>
      </c>
      <c r="E13" s="118">
        <v>261</v>
      </c>
      <c r="F13" s="176">
        <v>13527</v>
      </c>
    </row>
    <row r="14" spans="2:6" ht="24.75" customHeight="1">
      <c r="B14" s="127">
        <v>10900</v>
      </c>
      <c r="C14" s="286" t="s">
        <v>286</v>
      </c>
      <c r="D14" s="282">
        <v>5087</v>
      </c>
      <c r="E14" s="118">
        <v>45</v>
      </c>
      <c r="F14" s="176">
        <v>5132</v>
      </c>
    </row>
    <row r="15" spans="2:6" ht="24.75" customHeight="1">
      <c r="B15" s="127">
        <v>11000</v>
      </c>
      <c r="C15" s="286" t="s">
        <v>287</v>
      </c>
      <c r="D15" s="282">
        <v>4488</v>
      </c>
      <c r="E15" s="118">
        <v>26</v>
      </c>
      <c r="F15" s="176">
        <v>4514</v>
      </c>
    </row>
    <row r="16" spans="2:6" ht="24.75" customHeight="1">
      <c r="B16" s="127">
        <v>11100</v>
      </c>
      <c r="C16" s="286" t="s">
        <v>288</v>
      </c>
      <c r="D16" s="282">
        <v>14572</v>
      </c>
      <c r="E16" s="118">
        <v>391</v>
      </c>
      <c r="F16" s="176">
        <v>14963</v>
      </c>
    </row>
    <row r="17" spans="2:6" ht="24.75" customHeight="1">
      <c r="B17" s="127">
        <v>11200</v>
      </c>
      <c r="C17" s="286" t="s">
        <v>229</v>
      </c>
      <c r="D17" s="282">
        <v>9449</v>
      </c>
      <c r="E17" s="118">
        <v>386</v>
      </c>
      <c r="F17" s="176">
        <v>9835</v>
      </c>
    </row>
    <row r="18" spans="2:6" ht="24.75" customHeight="1">
      <c r="B18" s="127">
        <v>11300</v>
      </c>
      <c r="C18" s="286" t="s">
        <v>289</v>
      </c>
      <c r="D18" s="282">
        <v>81151</v>
      </c>
      <c r="E18" s="118">
        <v>3858</v>
      </c>
      <c r="F18" s="176">
        <v>85009</v>
      </c>
    </row>
    <row r="19" spans="2:6" ht="24.75" customHeight="1">
      <c r="B19" s="127">
        <v>11400</v>
      </c>
      <c r="C19" s="286" t="s">
        <v>290</v>
      </c>
      <c r="D19" s="282">
        <v>126190</v>
      </c>
      <c r="E19" s="118">
        <v>1650</v>
      </c>
      <c r="F19" s="176">
        <v>127840</v>
      </c>
    </row>
    <row r="20" spans="2:6" ht="24.75" customHeight="1">
      <c r="B20" s="127">
        <v>11500</v>
      </c>
      <c r="C20" s="286" t="s">
        <v>245</v>
      </c>
      <c r="D20" s="282">
        <v>27918</v>
      </c>
      <c r="E20" s="118">
        <v>527</v>
      </c>
      <c r="F20" s="185">
        <v>28445</v>
      </c>
    </row>
    <row r="21" spans="2:6" ht="24.75" customHeight="1">
      <c r="B21" s="127">
        <v>11600</v>
      </c>
      <c r="C21" s="286" t="s">
        <v>246</v>
      </c>
      <c r="D21" s="282">
        <v>2624</v>
      </c>
      <c r="E21" s="118">
        <v>56</v>
      </c>
      <c r="F21" s="176">
        <v>2680</v>
      </c>
    </row>
    <row r="22" spans="2:6" ht="24.75" customHeight="1">
      <c r="B22" s="127">
        <v>11700</v>
      </c>
      <c r="C22" s="286" t="s">
        <v>95</v>
      </c>
      <c r="D22" s="282">
        <v>7419</v>
      </c>
      <c r="E22" s="118">
        <v>197</v>
      </c>
      <c r="F22" s="176">
        <v>7616</v>
      </c>
    </row>
    <row r="23" spans="2:6" ht="24.75" customHeight="1">
      <c r="B23" s="127">
        <v>11800</v>
      </c>
      <c r="C23" s="286" t="s">
        <v>22</v>
      </c>
      <c r="D23" s="282">
        <v>19386</v>
      </c>
      <c r="E23" s="118">
        <v>264</v>
      </c>
      <c r="F23" s="176">
        <v>19650</v>
      </c>
    </row>
    <row r="24" spans="2:6" ht="24.75" customHeight="1">
      <c r="B24" s="127">
        <v>11900</v>
      </c>
      <c r="C24" s="286" t="s">
        <v>280</v>
      </c>
      <c r="D24" s="282">
        <v>109462</v>
      </c>
      <c r="E24" s="118">
        <v>663</v>
      </c>
      <c r="F24" s="176">
        <v>110125</v>
      </c>
    </row>
    <row r="25" spans="2:6" ht="24.75" customHeight="1">
      <c r="B25" s="127">
        <v>12000</v>
      </c>
      <c r="C25" s="286" t="s">
        <v>291</v>
      </c>
      <c r="D25" s="282">
        <v>4266</v>
      </c>
      <c r="E25" s="118">
        <v>11</v>
      </c>
      <c r="F25" s="176">
        <v>4277</v>
      </c>
    </row>
    <row r="26" spans="2:6" ht="24.75" customHeight="1">
      <c r="B26" s="127">
        <v>12100</v>
      </c>
      <c r="C26" s="286" t="s">
        <v>292</v>
      </c>
      <c r="D26" s="282">
        <v>20280</v>
      </c>
      <c r="E26" s="118">
        <v>752</v>
      </c>
      <c r="F26" s="176">
        <v>21032</v>
      </c>
    </row>
    <row r="27" spans="2:6" ht="24.75" customHeight="1">
      <c r="B27" s="127">
        <v>12300</v>
      </c>
      <c r="C27" s="286" t="s">
        <v>315</v>
      </c>
      <c r="D27" s="282">
        <v>18090</v>
      </c>
      <c r="E27" s="118">
        <v>672</v>
      </c>
      <c r="F27" s="176">
        <v>18762</v>
      </c>
    </row>
    <row r="28" spans="2:6" ht="24.75" customHeight="1">
      <c r="B28" s="127">
        <v>12400</v>
      </c>
      <c r="C28" s="286" t="s">
        <v>81</v>
      </c>
      <c r="D28" s="282">
        <v>1090</v>
      </c>
      <c r="E28" s="118">
        <v>11</v>
      </c>
      <c r="F28" s="176">
        <v>1101</v>
      </c>
    </row>
    <row r="29" spans="2:6" ht="24.75" customHeight="1">
      <c r="B29" s="127">
        <v>12500</v>
      </c>
      <c r="C29" s="286" t="s">
        <v>293</v>
      </c>
      <c r="D29" s="282">
        <v>1447</v>
      </c>
      <c r="E29" s="118">
        <v>15</v>
      </c>
      <c r="F29" s="176">
        <v>1462</v>
      </c>
    </row>
    <row r="30" spans="2:6" ht="24.75" customHeight="1">
      <c r="B30" s="127">
        <v>12600</v>
      </c>
      <c r="C30" s="286" t="s">
        <v>296</v>
      </c>
      <c r="D30" s="282">
        <v>195</v>
      </c>
      <c r="E30" s="118">
        <v>3</v>
      </c>
      <c r="F30" s="176">
        <v>198</v>
      </c>
    </row>
    <row r="31" spans="2:6" ht="24.75" customHeight="1">
      <c r="B31" s="127">
        <v>12700</v>
      </c>
      <c r="C31" s="286" t="s">
        <v>294</v>
      </c>
      <c r="D31" s="282">
        <v>692</v>
      </c>
      <c r="E31" s="118">
        <v>23</v>
      </c>
      <c r="F31" s="176">
        <v>715</v>
      </c>
    </row>
    <row r="32" spans="2:6" ht="24.75" customHeight="1">
      <c r="B32" s="127">
        <v>12800</v>
      </c>
      <c r="C32" s="286" t="s">
        <v>187</v>
      </c>
      <c r="D32" s="282">
        <v>233</v>
      </c>
      <c r="E32" s="118">
        <v>5</v>
      </c>
      <c r="F32" s="176">
        <v>238</v>
      </c>
    </row>
    <row r="33" spans="2:6" ht="24.75" customHeight="1">
      <c r="B33" s="127">
        <v>12900</v>
      </c>
      <c r="C33" s="286" t="s">
        <v>295</v>
      </c>
      <c r="D33" s="282">
        <v>210</v>
      </c>
      <c r="E33" s="118">
        <v>6</v>
      </c>
      <c r="F33" s="176">
        <v>216</v>
      </c>
    </row>
    <row r="34" spans="2:6" ht="24.75" customHeight="1">
      <c r="B34" s="127">
        <v>13000</v>
      </c>
      <c r="C34" s="286" t="s">
        <v>298</v>
      </c>
      <c r="D34" s="282">
        <v>1422</v>
      </c>
      <c r="E34" s="118">
        <v>60</v>
      </c>
      <c r="F34" s="176">
        <v>1482</v>
      </c>
    </row>
    <row r="35" spans="2:6" ht="24.75" customHeight="1">
      <c r="B35" s="127">
        <v>13100</v>
      </c>
      <c r="C35" s="286" t="s">
        <v>150</v>
      </c>
      <c r="D35" s="282">
        <v>14390</v>
      </c>
      <c r="E35" s="118">
        <v>52</v>
      </c>
      <c r="F35" s="176">
        <v>14442</v>
      </c>
    </row>
    <row r="36" spans="2:6" ht="24.75" customHeight="1">
      <c r="B36" s="127">
        <v>13300</v>
      </c>
      <c r="C36" s="286" t="s">
        <v>297</v>
      </c>
      <c r="D36" s="282">
        <v>333</v>
      </c>
      <c r="E36" s="118">
        <v>45</v>
      </c>
      <c r="F36" s="176">
        <v>378</v>
      </c>
    </row>
    <row r="37" spans="2:6" ht="24.75" customHeight="1">
      <c r="B37" s="127">
        <v>13600</v>
      </c>
      <c r="C37" s="286" t="s">
        <v>300</v>
      </c>
      <c r="D37" s="282">
        <v>1190</v>
      </c>
      <c r="E37" s="118">
        <v>96</v>
      </c>
      <c r="F37" s="176">
        <v>1286</v>
      </c>
    </row>
    <row r="38" spans="2:6" ht="24.75" customHeight="1">
      <c r="B38" s="127">
        <v>13700</v>
      </c>
      <c r="C38" s="286" t="s">
        <v>299</v>
      </c>
      <c r="D38" s="282">
        <v>40563</v>
      </c>
      <c r="E38" s="118">
        <v>1415</v>
      </c>
      <c r="F38" s="176">
        <v>41978</v>
      </c>
    </row>
    <row r="39" spans="2:6" ht="24.75" customHeight="1">
      <c r="B39" s="127">
        <v>13800</v>
      </c>
      <c r="C39" s="286" t="s">
        <v>12</v>
      </c>
      <c r="D39" s="282">
        <v>479</v>
      </c>
      <c r="E39" s="118">
        <v>5</v>
      </c>
      <c r="F39" s="176">
        <v>484</v>
      </c>
    </row>
    <row r="40" spans="2:6" ht="24.75" customHeight="1">
      <c r="B40" s="127">
        <v>13900</v>
      </c>
      <c r="C40" s="286" t="s">
        <v>301</v>
      </c>
      <c r="D40" s="282">
        <v>467</v>
      </c>
      <c r="E40" s="118">
        <v>13</v>
      </c>
      <c r="F40" s="176">
        <v>480</v>
      </c>
    </row>
    <row r="41" spans="2:6" ht="24.75" customHeight="1">
      <c r="B41" s="127">
        <v>14000</v>
      </c>
      <c r="C41" s="286" t="s">
        <v>303</v>
      </c>
      <c r="D41" s="282">
        <v>1408</v>
      </c>
      <c r="E41" s="118">
        <v>742</v>
      </c>
      <c r="F41" s="176">
        <v>2150</v>
      </c>
    </row>
    <row r="42" spans="2:6" ht="24.75" customHeight="1">
      <c r="B42" s="127">
        <v>14100</v>
      </c>
      <c r="C42" s="286" t="s">
        <v>302</v>
      </c>
      <c r="D42" s="282">
        <v>288</v>
      </c>
      <c r="E42" s="118">
        <v>1</v>
      </c>
      <c r="F42" s="176">
        <v>289</v>
      </c>
    </row>
    <row r="43" spans="2:6" ht="24.75" customHeight="1">
      <c r="B43" s="127">
        <v>14200</v>
      </c>
      <c r="C43" s="286" t="s">
        <v>304</v>
      </c>
      <c r="D43" s="282">
        <v>5034</v>
      </c>
      <c r="E43" s="118" t="s">
        <v>143</v>
      </c>
      <c r="F43" s="176">
        <v>5034</v>
      </c>
    </row>
    <row r="44" spans="2:6" ht="24.75" customHeight="1">
      <c r="B44" s="127">
        <v>14400</v>
      </c>
      <c r="C44" s="286" t="s">
        <v>281</v>
      </c>
      <c r="D44" s="282">
        <v>571</v>
      </c>
      <c r="E44" s="118">
        <v>30</v>
      </c>
      <c r="F44" s="176">
        <v>601</v>
      </c>
    </row>
    <row r="45" spans="2:6" ht="24.75" customHeight="1">
      <c r="B45" s="127">
        <v>14600</v>
      </c>
      <c r="C45" s="286" t="s">
        <v>305</v>
      </c>
      <c r="D45" s="282">
        <v>116</v>
      </c>
      <c r="E45" s="118">
        <v>18</v>
      </c>
      <c r="F45" s="176">
        <v>134</v>
      </c>
    </row>
    <row r="46" spans="2:6" ht="24.75" customHeight="1">
      <c r="B46" s="127">
        <v>14900</v>
      </c>
      <c r="C46" s="286" t="s">
        <v>306</v>
      </c>
      <c r="D46" s="282">
        <v>6311</v>
      </c>
      <c r="E46" s="118">
        <v>2277</v>
      </c>
      <c r="F46" s="176">
        <v>8588</v>
      </c>
    </row>
    <row r="47" spans="2:6" ht="24.75" customHeight="1">
      <c r="B47" s="127">
        <v>15000</v>
      </c>
      <c r="C47" s="286" t="s">
        <v>283</v>
      </c>
      <c r="D47" s="282">
        <v>5521</v>
      </c>
      <c r="E47" s="118">
        <v>24</v>
      </c>
      <c r="F47" s="176">
        <v>5545</v>
      </c>
    </row>
    <row r="48" spans="2:6" ht="24.75" customHeight="1" thickBot="1">
      <c r="B48" s="127">
        <v>15100</v>
      </c>
      <c r="C48" s="286" t="s">
        <v>307</v>
      </c>
      <c r="D48" s="282">
        <v>6995</v>
      </c>
      <c r="E48" s="118">
        <v>114</v>
      </c>
      <c r="F48" s="176">
        <v>7109</v>
      </c>
    </row>
    <row r="49" spans="2:6" ht="24.75" customHeight="1" thickBot="1">
      <c r="B49" s="30"/>
      <c r="C49" s="287" t="s">
        <v>169</v>
      </c>
      <c r="D49" s="121">
        <v>4927</v>
      </c>
      <c r="E49" s="122" t="s">
        <v>143</v>
      </c>
      <c r="F49" s="123">
        <v>4927</v>
      </c>
    </row>
    <row r="50" spans="2:6" ht="24.75" customHeight="1" thickBot="1">
      <c r="B50" s="30"/>
      <c r="C50" s="287" t="s">
        <v>170</v>
      </c>
      <c r="D50" s="121">
        <f>SUM(D6:D49)</f>
        <v>681980</v>
      </c>
      <c r="E50" s="122">
        <f>SUM(E6:E49)</f>
        <v>19120</v>
      </c>
      <c r="F50" s="123">
        <f>SUM(F6:F49)</f>
        <v>701100</v>
      </c>
    </row>
    <row r="51" ht="24.75" customHeight="1"/>
  </sheetData>
  <sheetProtection/>
  <mergeCells count="8">
    <mergeCell ref="D3:F3"/>
    <mergeCell ref="C4:C5"/>
    <mergeCell ref="B1:F1"/>
    <mergeCell ref="B2:F2"/>
    <mergeCell ref="B4:B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92"/>
  <sheetViews>
    <sheetView showGridLines="0" rightToLeft="1" zoomScalePageLayoutView="0" workbookViewId="0" topLeftCell="A1">
      <selection activeCell="D62" sqref="D62"/>
    </sheetView>
  </sheetViews>
  <sheetFormatPr defaultColWidth="9.140625" defaultRowHeight="12.75"/>
  <cols>
    <col min="1" max="1" width="1.7109375" style="13" customWidth="1"/>
    <col min="2" max="2" width="15.7109375" style="124" customWidth="1"/>
    <col min="3" max="3" width="4.00390625" style="14" customWidth="1"/>
    <col min="4" max="4" width="63.00390625" style="24" customWidth="1"/>
    <col min="5" max="5" width="15.7109375" style="124" customWidth="1"/>
    <col min="6" max="6" width="15.7109375" style="125" customWidth="1"/>
    <col min="7" max="7" width="15.7109375" style="124" customWidth="1"/>
    <col min="8" max="16384" width="9.140625" style="13" customWidth="1"/>
  </cols>
  <sheetData>
    <row r="1" spans="2:7" s="11" customFormat="1" ht="24.75" customHeight="1">
      <c r="B1" s="304" t="s">
        <v>279</v>
      </c>
      <c r="C1" s="304"/>
      <c r="D1" s="304"/>
      <c r="E1" s="304"/>
      <c r="F1" s="304"/>
      <c r="G1" s="304"/>
    </row>
    <row r="2" spans="2:7" s="11" customFormat="1" ht="24.75" customHeight="1">
      <c r="B2" s="303" t="s">
        <v>277</v>
      </c>
      <c r="C2" s="303"/>
      <c r="D2" s="303"/>
      <c r="E2" s="303"/>
      <c r="F2" s="303"/>
      <c r="G2" s="303"/>
    </row>
    <row r="3" spans="2:7" s="12" customFormat="1" ht="24.75" customHeight="1">
      <c r="B3" s="303" t="s">
        <v>273</v>
      </c>
      <c r="C3" s="303"/>
      <c r="D3" s="303"/>
      <c r="E3" s="303"/>
      <c r="F3" s="303"/>
      <c r="G3" s="303"/>
    </row>
    <row r="4" spans="2:7" s="12" customFormat="1" ht="24.75" customHeight="1" thickBot="1">
      <c r="B4" s="54"/>
      <c r="C4" s="17"/>
      <c r="D4"/>
      <c r="E4" s="330" t="s">
        <v>132</v>
      </c>
      <c r="F4" s="330"/>
      <c r="G4" s="330"/>
    </row>
    <row r="5" spans="2:7" ht="24.75" customHeight="1">
      <c r="B5" s="365" t="s">
        <v>134</v>
      </c>
      <c r="C5" s="367" t="s">
        <v>74</v>
      </c>
      <c r="D5" s="368"/>
      <c r="E5" s="371" t="s">
        <v>182</v>
      </c>
      <c r="F5" s="337" t="s">
        <v>183</v>
      </c>
      <c r="G5" s="339" t="s">
        <v>133</v>
      </c>
    </row>
    <row r="6" spans="2:7" s="15" customFormat="1" ht="24.75" customHeight="1" thickBot="1">
      <c r="B6" s="366"/>
      <c r="C6" s="369"/>
      <c r="D6" s="370"/>
      <c r="E6" s="372"/>
      <c r="F6" s="338"/>
      <c r="G6" s="340"/>
    </row>
    <row r="7" spans="2:7" s="15" customFormat="1" ht="24.75" customHeight="1">
      <c r="B7" s="126"/>
      <c r="C7" s="379" t="s">
        <v>135</v>
      </c>
      <c r="D7" s="380"/>
      <c r="E7" s="112"/>
      <c r="F7" s="113"/>
      <c r="G7" s="114"/>
    </row>
    <row r="8" spans="2:7" s="15" customFormat="1" ht="24.75" customHeight="1">
      <c r="B8" s="127">
        <v>10101</v>
      </c>
      <c r="C8" s="107"/>
      <c r="D8" s="108" t="s">
        <v>141</v>
      </c>
      <c r="E8" s="115">
        <v>69685</v>
      </c>
      <c r="F8" s="116">
        <v>2281</v>
      </c>
      <c r="G8" s="185">
        <v>71966</v>
      </c>
    </row>
    <row r="9" spans="2:7" s="15" customFormat="1" ht="24.75" customHeight="1">
      <c r="B9" s="127">
        <v>10200</v>
      </c>
      <c r="C9" s="107"/>
      <c r="D9" s="108" t="s">
        <v>16</v>
      </c>
      <c r="E9" s="117">
        <v>597</v>
      </c>
      <c r="F9" s="118">
        <v>34</v>
      </c>
      <c r="G9" s="185">
        <v>631</v>
      </c>
    </row>
    <row r="10" spans="2:7" s="15" customFormat="1" ht="24.75" customHeight="1">
      <c r="B10" s="127">
        <v>10300</v>
      </c>
      <c r="C10" s="109"/>
      <c r="D10" s="75" t="s">
        <v>140</v>
      </c>
      <c r="E10" s="117">
        <v>686</v>
      </c>
      <c r="F10" s="118">
        <v>13</v>
      </c>
      <c r="G10" s="185">
        <v>699</v>
      </c>
    </row>
    <row r="11" spans="2:7" s="15" customFormat="1" ht="24.75" customHeight="1">
      <c r="B11" s="127">
        <v>10400</v>
      </c>
      <c r="C11" s="107"/>
      <c r="D11" s="75" t="s">
        <v>11</v>
      </c>
      <c r="E11" s="117">
        <v>749</v>
      </c>
      <c r="F11" s="118">
        <v>17</v>
      </c>
      <c r="G11" s="185">
        <v>766</v>
      </c>
    </row>
    <row r="12" spans="2:7" s="15" customFormat="1" ht="24.75" customHeight="1">
      <c r="B12" s="127">
        <v>10500</v>
      </c>
      <c r="C12" s="107"/>
      <c r="D12" s="76" t="s">
        <v>17</v>
      </c>
      <c r="E12" s="117">
        <v>5629</v>
      </c>
      <c r="F12" s="118">
        <v>169</v>
      </c>
      <c r="G12" s="185">
        <v>5798</v>
      </c>
    </row>
    <row r="13" spans="2:7" s="15" customFormat="1" ht="24.75" customHeight="1">
      <c r="B13" s="127">
        <v>10600</v>
      </c>
      <c r="C13" s="107"/>
      <c r="D13" s="76" t="s">
        <v>6</v>
      </c>
      <c r="E13" s="117">
        <v>16215</v>
      </c>
      <c r="F13" s="118">
        <v>194</v>
      </c>
      <c r="G13" s="185">
        <v>16409</v>
      </c>
    </row>
    <row r="14" spans="2:7" s="15" customFormat="1" ht="24.75" customHeight="1">
      <c r="B14" s="127">
        <v>12600</v>
      </c>
      <c r="C14" s="107"/>
      <c r="D14" s="75" t="s">
        <v>139</v>
      </c>
      <c r="E14" s="117">
        <v>195</v>
      </c>
      <c r="F14" s="118">
        <v>3</v>
      </c>
      <c r="G14" s="185">
        <v>198</v>
      </c>
    </row>
    <row r="15" spans="2:7" s="15" customFormat="1" ht="24.75" customHeight="1">
      <c r="B15" s="127">
        <v>12700</v>
      </c>
      <c r="C15" s="107"/>
      <c r="D15" s="75" t="s">
        <v>10</v>
      </c>
      <c r="E15" s="117">
        <v>692</v>
      </c>
      <c r="F15" s="118">
        <v>23</v>
      </c>
      <c r="G15" s="185">
        <v>715</v>
      </c>
    </row>
    <row r="16" spans="2:7" s="15" customFormat="1" ht="24.75" customHeight="1">
      <c r="B16" s="127">
        <v>12900</v>
      </c>
      <c r="C16" s="107"/>
      <c r="D16" s="75" t="s">
        <v>136</v>
      </c>
      <c r="E16" s="117">
        <v>210</v>
      </c>
      <c r="F16" s="118">
        <v>6</v>
      </c>
      <c r="G16" s="185">
        <v>216</v>
      </c>
    </row>
    <row r="17" spans="2:7" s="15" customFormat="1" ht="24.75" customHeight="1">
      <c r="B17" s="127">
        <v>13000</v>
      </c>
      <c r="C17" s="107"/>
      <c r="D17" s="108" t="s">
        <v>308</v>
      </c>
      <c r="E17" s="117">
        <v>1422</v>
      </c>
      <c r="F17" s="118">
        <v>60</v>
      </c>
      <c r="G17" s="185">
        <v>1482</v>
      </c>
    </row>
    <row r="18" spans="2:7" s="15" customFormat="1" ht="24.75" customHeight="1">
      <c r="B18" s="127">
        <v>14000</v>
      </c>
      <c r="C18" s="107"/>
      <c r="D18" s="108" t="s">
        <v>137</v>
      </c>
      <c r="E18" s="119">
        <v>1408</v>
      </c>
      <c r="F18" s="120">
        <v>742</v>
      </c>
      <c r="G18" s="185">
        <v>2150</v>
      </c>
    </row>
    <row r="19" spans="2:7" s="15" customFormat="1" ht="24.75" customHeight="1" thickBot="1">
      <c r="B19" s="128">
        <v>14100</v>
      </c>
      <c r="C19" s="109"/>
      <c r="D19" s="110" t="s">
        <v>138</v>
      </c>
      <c r="E19" s="119">
        <v>288</v>
      </c>
      <c r="F19" s="120">
        <v>1</v>
      </c>
      <c r="G19" s="185">
        <v>289</v>
      </c>
    </row>
    <row r="20" spans="2:7" s="15" customFormat="1" ht="24.75" customHeight="1" thickBot="1">
      <c r="B20" s="30"/>
      <c r="C20" s="111"/>
      <c r="D20" s="150" t="s">
        <v>142</v>
      </c>
      <c r="E20" s="121">
        <f>SUM(E8:E19)</f>
        <v>97776</v>
      </c>
      <c r="F20" s="122">
        <f>SUM(F8:F19)</f>
        <v>3543</v>
      </c>
      <c r="G20" s="123">
        <f>SUM(G8:G19)</f>
        <v>101319</v>
      </c>
    </row>
    <row r="21" spans="2:7" s="15" customFormat="1" ht="24.75" customHeight="1">
      <c r="B21" s="129"/>
      <c r="C21" s="326" t="s">
        <v>77</v>
      </c>
      <c r="D21" s="354"/>
      <c r="E21" s="138"/>
      <c r="F21" s="139"/>
      <c r="G21" s="140"/>
    </row>
    <row r="22" spans="2:7" s="15" customFormat="1" ht="24.75" customHeight="1">
      <c r="B22" s="132">
        <v>10109</v>
      </c>
      <c r="C22" s="141"/>
      <c r="D22" s="105" t="s">
        <v>144</v>
      </c>
      <c r="E22" s="187">
        <v>1238</v>
      </c>
      <c r="F22" s="189" t="s">
        <v>143</v>
      </c>
      <c r="G22" s="185">
        <v>1238</v>
      </c>
    </row>
    <row r="23" spans="2:7" s="15" customFormat="1" ht="24.75" customHeight="1">
      <c r="B23" s="127">
        <v>10700</v>
      </c>
      <c r="C23" s="130"/>
      <c r="D23" s="93" t="s">
        <v>179</v>
      </c>
      <c r="E23" s="134">
        <v>11683</v>
      </c>
      <c r="F23" s="135">
        <v>574</v>
      </c>
      <c r="G23" s="185">
        <v>12257</v>
      </c>
    </row>
    <row r="24" spans="2:7" s="15" customFormat="1" ht="24.75" customHeight="1">
      <c r="B24" s="143">
        <v>11201</v>
      </c>
      <c r="C24" s="357"/>
      <c r="D24" s="355" t="s">
        <v>79</v>
      </c>
      <c r="E24" s="373">
        <v>4771</v>
      </c>
      <c r="F24" s="375">
        <v>201</v>
      </c>
      <c r="G24" s="377">
        <v>4972</v>
      </c>
    </row>
    <row r="25" spans="2:7" s="15" customFormat="1" ht="24.75" customHeight="1">
      <c r="B25" s="143" t="s">
        <v>309</v>
      </c>
      <c r="C25" s="358"/>
      <c r="D25" s="356"/>
      <c r="E25" s="374"/>
      <c r="F25" s="376"/>
      <c r="G25" s="378"/>
    </row>
    <row r="26" spans="2:7" s="15" customFormat="1" ht="24.75" customHeight="1">
      <c r="B26" s="127">
        <v>12400</v>
      </c>
      <c r="C26" s="130"/>
      <c r="D26" s="133" t="s">
        <v>81</v>
      </c>
      <c r="E26" s="134">
        <v>1090</v>
      </c>
      <c r="F26" s="135">
        <v>11</v>
      </c>
      <c r="G26" s="185">
        <v>1101</v>
      </c>
    </row>
    <row r="27" spans="2:7" s="15" customFormat="1" ht="24.75" customHeight="1">
      <c r="B27" s="127">
        <v>13600</v>
      </c>
      <c r="C27" s="130"/>
      <c r="D27" s="106" t="s">
        <v>80</v>
      </c>
      <c r="E27" s="134">
        <v>1190</v>
      </c>
      <c r="F27" s="135">
        <v>96</v>
      </c>
      <c r="G27" s="185">
        <v>1286</v>
      </c>
    </row>
    <row r="28" spans="2:7" s="15" customFormat="1" ht="24.75" customHeight="1" thickBot="1">
      <c r="B28" s="127">
        <v>13900</v>
      </c>
      <c r="C28" s="131"/>
      <c r="D28" s="133" t="s">
        <v>19</v>
      </c>
      <c r="E28" s="136">
        <v>467</v>
      </c>
      <c r="F28" s="137">
        <v>13</v>
      </c>
      <c r="G28" s="185">
        <v>480</v>
      </c>
    </row>
    <row r="29" spans="2:7" s="15" customFormat="1" ht="24.75" customHeight="1" thickBot="1">
      <c r="B29" s="30"/>
      <c r="C29" s="111"/>
      <c r="D29" s="150" t="s">
        <v>78</v>
      </c>
      <c r="E29" s="121">
        <f>SUM(E22:E28)</f>
        <v>20439</v>
      </c>
      <c r="F29" s="122">
        <f>SUM(F22:F28)</f>
        <v>895</v>
      </c>
      <c r="G29" s="123">
        <f>SUM(G22:G28)</f>
        <v>21334</v>
      </c>
    </row>
    <row r="30" spans="2:7" s="15" customFormat="1" ht="24.75" customHeight="1">
      <c r="B30" s="129"/>
      <c r="C30" s="326" t="s">
        <v>145</v>
      </c>
      <c r="D30" s="354"/>
      <c r="E30" s="138"/>
      <c r="F30" s="139"/>
      <c r="G30" s="140"/>
    </row>
    <row r="31" spans="2:7" s="15" customFormat="1" ht="24.75" customHeight="1">
      <c r="B31" s="132">
        <v>11204</v>
      </c>
      <c r="C31" s="288"/>
      <c r="D31" s="289" t="s">
        <v>310</v>
      </c>
      <c r="E31" s="186">
        <v>830</v>
      </c>
      <c r="F31" s="188">
        <v>23</v>
      </c>
      <c r="G31" s="190">
        <v>853</v>
      </c>
    </row>
    <row r="32" spans="2:7" s="15" customFormat="1" ht="24.75" customHeight="1">
      <c r="B32" s="144">
        <v>11400</v>
      </c>
      <c r="C32" s="130"/>
      <c r="D32" s="290" t="s">
        <v>290</v>
      </c>
      <c r="E32" s="160">
        <v>126190</v>
      </c>
      <c r="F32" s="161">
        <v>1650</v>
      </c>
      <c r="G32" s="162">
        <v>127840</v>
      </c>
    </row>
    <row r="33" spans="2:7" s="15" customFormat="1" ht="24.75" customHeight="1">
      <c r="B33" s="127">
        <v>13700</v>
      </c>
      <c r="C33" s="130"/>
      <c r="D33" s="133" t="s">
        <v>193</v>
      </c>
      <c r="E33" s="134">
        <v>40563</v>
      </c>
      <c r="F33" s="135">
        <v>1415</v>
      </c>
      <c r="G33" s="185">
        <v>41978</v>
      </c>
    </row>
    <row r="34" spans="2:7" s="15" customFormat="1" ht="24.75" customHeight="1">
      <c r="B34" s="127">
        <v>14600</v>
      </c>
      <c r="C34" s="130"/>
      <c r="D34" s="133" t="s">
        <v>282</v>
      </c>
      <c r="E34" s="134">
        <v>116</v>
      </c>
      <c r="F34" s="135">
        <v>18</v>
      </c>
      <c r="G34" s="185">
        <v>134</v>
      </c>
    </row>
    <row r="35" spans="2:7" s="15" customFormat="1" ht="24.75" customHeight="1" thickBot="1">
      <c r="B35" s="127">
        <v>15100</v>
      </c>
      <c r="C35" s="131"/>
      <c r="D35" s="290" t="s">
        <v>311</v>
      </c>
      <c r="E35" s="134">
        <v>6995</v>
      </c>
      <c r="F35" s="135">
        <v>114</v>
      </c>
      <c r="G35" s="185">
        <v>7109</v>
      </c>
    </row>
    <row r="36" spans="2:7" s="15" customFormat="1" ht="24.75" customHeight="1" thickBot="1">
      <c r="B36" s="30"/>
      <c r="C36" s="111"/>
      <c r="D36" s="150" t="s">
        <v>146</v>
      </c>
      <c r="E36" s="121">
        <f>SUM(E31:E35)</f>
        <v>174694</v>
      </c>
      <c r="F36" s="122">
        <f>SUM(F31:F35)</f>
        <v>3220</v>
      </c>
      <c r="G36" s="123">
        <f>SUM(G31:G35)</f>
        <v>177914</v>
      </c>
    </row>
    <row r="37" spans="2:7" s="15" customFormat="1" ht="24.75" customHeight="1">
      <c r="B37" s="129"/>
      <c r="C37" s="326" t="s">
        <v>147</v>
      </c>
      <c r="D37" s="354"/>
      <c r="E37" s="138"/>
      <c r="F37" s="139"/>
      <c r="G37" s="140"/>
    </row>
    <row r="38" spans="2:7" s="15" customFormat="1" ht="24.75" customHeight="1" thickBot="1">
      <c r="B38" s="127">
        <v>11300</v>
      </c>
      <c r="C38" s="146"/>
      <c r="D38" s="147" t="s">
        <v>148</v>
      </c>
      <c r="E38" s="191">
        <v>81151</v>
      </c>
      <c r="F38" s="193">
        <v>3858</v>
      </c>
      <c r="G38" s="185">
        <v>85009</v>
      </c>
    </row>
    <row r="39" spans="2:7" s="15" customFormat="1" ht="24.75" customHeight="1" thickBot="1">
      <c r="B39" s="30"/>
      <c r="C39" s="111"/>
      <c r="D39" s="150" t="s">
        <v>149</v>
      </c>
      <c r="E39" s="121">
        <f>SUM(E38:E38)</f>
        <v>81151</v>
      </c>
      <c r="F39" s="122">
        <f>SUM(F38)</f>
        <v>3858</v>
      </c>
      <c r="G39" s="123">
        <f>SUM(E39:F39)</f>
        <v>85009</v>
      </c>
    </row>
    <row r="40" spans="2:7" s="15" customFormat="1" ht="24.75" customHeight="1">
      <c r="B40" s="129"/>
      <c r="C40" s="326" t="s">
        <v>87</v>
      </c>
      <c r="D40" s="354"/>
      <c r="E40" s="138"/>
      <c r="F40" s="139"/>
      <c r="G40" s="140"/>
    </row>
    <row r="41" spans="2:7" s="15" customFormat="1" ht="24.75" customHeight="1">
      <c r="B41" s="132">
        <v>1500</v>
      </c>
      <c r="C41" s="177"/>
      <c r="D41" s="195" t="s">
        <v>151</v>
      </c>
      <c r="E41" s="186">
        <v>27918</v>
      </c>
      <c r="F41" s="188">
        <v>527</v>
      </c>
      <c r="G41" s="190">
        <v>28445</v>
      </c>
    </row>
    <row r="42" spans="2:7" s="15" customFormat="1" ht="24.75" customHeight="1">
      <c r="B42" s="143">
        <v>13100</v>
      </c>
      <c r="C42" s="145"/>
      <c r="D42" s="148" t="s">
        <v>312</v>
      </c>
      <c r="E42" s="198">
        <v>14390</v>
      </c>
      <c r="F42" s="199">
        <v>52</v>
      </c>
      <c r="G42" s="184">
        <v>14442</v>
      </c>
    </row>
    <row r="43" spans="2:7" s="15" customFormat="1" ht="24.75" customHeight="1" thickBot="1">
      <c r="B43" s="127">
        <v>14214</v>
      </c>
      <c r="C43" s="130"/>
      <c r="D43" s="133" t="s">
        <v>313</v>
      </c>
      <c r="E43" s="134">
        <v>938</v>
      </c>
      <c r="F43" s="135" t="s">
        <v>143</v>
      </c>
      <c r="G43" s="149">
        <v>938</v>
      </c>
    </row>
    <row r="44" spans="2:7" s="15" customFormat="1" ht="24.75" customHeight="1" thickBot="1">
      <c r="B44" s="30"/>
      <c r="C44" s="111"/>
      <c r="D44" s="150" t="s">
        <v>88</v>
      </c>
      <c r="E44" s="121">
        <f>SUM(E41:E43)</f>
        <v>43246</v>
      </c>
      <c r="F44" s="122">
        <f>SUM(F41:F43)</f>
        <v>579</v>
      </c>
      <c r="G44" s="123">
        <f>SUM(G41:G43)</f>
        <v>43825</v>
      </c>
    </row>
    <row r="45" spans="2:7" s="15" customFormat="1" ht="24.75" customHeight="1">
      <c r="B45" s="126"/>
      <c r="C45" s="379" t="s">
        <v>152</v>
      </c>
      <c r="D45" s="380"/>
      <c r="E45" s="112"/>
      <c r="F45" s="168"/>
      <c r="G45" s="114"/>
    </row>
    <row r="46" spans="2:7" s="15" customFormat="1" ht="24.75" customHeight="1">
      <c r="B46" s="127"/>
      <c r="C46" s="107"/>
      <c r="D46" s="108" t="s">
        <v>154</v>
      </c>
      <c r="E46" s="115"/>
      <c r="F46" s="116"/>
      <c r="G46" s="185"/>
    </row>
    <row r="47" spans="2:7" s="15" customFormat="1" ht="24.75" customHeight="1">
      <c r="B47" s="127">
        <v>10103</v>
      </c>
      <c r="C47" s="107"/>
      <c r="D47" s="151" t="s">
        <v>157</v>
      </c>
      <c r="E47" s="117">
        <v>15746</v>
      </c>
      <c r="F47" s="118">
        <v>943</v>
      </c>
      <c r="G47" s="185">
        <v>16689</v>
      </c>
    </row>
    <row r="48" spans="2:7" s="15" customFormat="1" ht="24.75" customHeight="1">
      <c r="B48" s="127">
        <v>10105</v>
      </c>
      <c r="C48" s="109"/>
      <c r="D48" s="152" t="s">
        <v>156</v>
      </c>
      <c r="E48" s="117">
        <v>195</v>
      </c>
      <c r="F48" s="118" t="s">
        <v>143</v>
      </c>
      <c r="G48" s="185">
        <v>195</v>
      </c>
    </row>
    <row r="49" spans="2:7" s="15" customFormat="1" ht="24.75" customHeight="1">
      <c r="B49" s="127">
        <v>10107</v>
      </c>
      <c r="C49" s="107"/>
      <c r="D49" s="152" t="s">
        <v>155</v>
      </c>
      <c r="E49" s="117">
        <v>2027</v>
      </c>
      <c r="F49" s="118">
        <v>181</v>
      </c>
      <c r="G49" s="185">
        <v>2208</v>
      </c>
    </row>
    <row r="50" spans="2:7" s="15" customFormat="1" ht="24.75" customHeight="1">
      <c r="B50" s="127">
        <v>11700</v>
      </c>
      <c r="C50" s="107"/>
      <c r="D50" s="76" t="s">
        <v>95</v>
      </c>
      <c r="E50" s="117">
        <v>7419</v>
      </c>
      <c r="F50" s="118">
        <v>197</v>
      </c>
      <c r="G50" s="185">
        <v>7616</v>
      </c>
    </row>
    <row r="51" spans="2:7" s="15" customFormat="1" ht="24.75" customHeight="1">
      <c r="B51" s="127">
        <v>11903</v>
      </c>
      <c r="C51" s="346"/>
      <c r="D51" s="344" t="s">
        <v>158</v>
      </c>
      <c r="E51" s="348">
        <v>7824</v>
      </c>
      <c r="F51" s="350">
        <v>172</v>
      </c>
      <c r="G51" s="377">
        <v>7996</v>
      </c>
    </row>
    <row r="52" spans="2:7" s="15" customFormat="1" ht="24.75" customHeight="1">
      <c r="B52" s="127" t="s">
        <v>185</v>
      </c>
      <c r="C52" s="347"/>
      <c r="D52" s="345"/>
      <c r="E52" s="349"/>
      <c r="F52" s="351"/>
      <c r="G52" s="381"/>
    </row>
    <row r="53" spans="2:7" s="15" customFormat="1" ht="24.75" customHeight="1">
      <c r="B53" s="127">
        <v>12100</v>
      </c>
      <c r="C53" s="107"/>
      <c r="D53" s="82" t="s">
        <v>314</v>
      </c>
      <c r="E53" s="117">
        <v>20280</v>
      </c>
      <c r="F53" s="118">
        <v>752</v>
      </c>
      <c r="G53" s="185">
        <v>21032</v>
      </c>
    </row>
    <row r="54" spans="2:7" s="15" customFormat="1" ht="24.75" customHeight="1">
      <c r="B54" s="127">
        <v>12300</v>
      </c>
      <c r="C54" s="107"/>
      <c r="D54" s="75" t="s">
        <v>315</v>
      </c>
      <c r="E54" s="117">
        <v>18090</v>
      </c>
      <c r="F54" s="118">
        <v>672</v>
      </c>
      <c r="G54" s="185">
        <v>18762</v>
      </c>
    </row>
    <row r="55" spans="2:7" s="15" customFormat="1" ht="24.75" customHeight="1">
      <c r="B55" s="127">
        <v>13300</v>
      </c>
      <c r="C55" s="107"/>
      <c r="D55" s="108" t="s">
        <v>194</v>
      </c>
      <c r="E55" s="117">
        <v>333</v>
      </c>
      <c r="F55" s="118">
        <v>45</v>
      </c>
      <c r="G55" s="185">
        <v>378</v>
      </c>
    </row>
    <row r="56" spans="2:7" s="15" customFormat="1" ht="24.75" customHeight="1">
      <c r="B56" s="128">
        <v>14400</v>
      </c>
      <c r="C56" s="109"/>
      <c r="D56" s="110" t="s">
        <v>316</v>
      </c>
      <c r="E56" s="119">
        <v>571</v>
      </c>
      <c r="F56" s="120">
        <v>30</v>
      </c>
      <c r="G56" s="185">
        <v>601</v>
      </c>
    </row>
    <row r="57" spans="2:7" s="15" customFormat="1" ht="24.75" customHeight="1" thickBot="1">
      <c r="B57" s="127">
        <v>14900</v>
      </c>
      <c r="C57" s="107"/>
      <c r="D57" s="75" t="s">
        <v>184</v>
      </c>
      <c r="E57" s="154">
        <v>6311</v>
      </c>
      <c r="F57" s="155">
        <v>2277</v>
      </c>
      <c r="G57" s="185">
        <v>8588</v>
      </c>
    </row>
    <row r="58" spans="2:7" s="15" customFormat="1" ht="24.75" customHeight="1" thickBot="1">
      <c r="B58" s="30"/>
      <c r="C58" s="111"/>
      <c r="D58" s="150" t="s">
        <v>153</v>
      </c>
      <c r="E58" s="121">
        <f>SUM(E47:E57)</f>
        <v>78796</v>
      </c>
      <c r="F58" s="122">
        <f>SUM(F47:F57)</f>
        <v>5269</v>
      </c>
      <c r="G58" s="123">
        <f>SUM(G47:G57)</f>
        <v>84065</v>
      </c>
    </row>
    <row r="59" spans="2:7" s="15" customFormat="1" ht="24.75" customHeight="1">
      <c r="B59" s="126"/>
      <c r="C59" s="326" t="s">
        <v>159</v>
      </c>
      <c r="D59" s="343"/>
      <c r="E59" s="112"/>
      <c r="F59" s="168"/>
      <c r="G59" s="114"/>
    </row>
    <row r="60" spans="2:7" s="15" customFormat="1" ht="24.75" customHeight="1">
      <c r="B60" s="127">
        <v>10800</v>
      </c>
      <c r="C60" s="107"/>
      <c r="D60" s="90" t="s">
        <v>319</v>
      </c>
      <c r="E60" s="183">
        <v>13266</v>
      </c>
      <c r="F60" s="153">
        <v>261</v>
      </c>
      <c r="G60" s="185">
        <v>13527</v>
      </c>
    </row>
    <row r="61" spans="2:7" s="15" customFormat="1" ht="24.75" customHeight="1">
      <c r="B61" s="127">
        <v>11203</v>
      </c>
      <c r="C61" s="109"/>
      <c r="D61" s="75" t="s">
        <v>96</v>
      </c>
      <c r="E61" s="117">
        <v>3848</v>
      </c>
      <c r="F61" s="118">
        <v>162</v>
      </c>
      <c r="G61" s="185">
        <v>4010</v>
      </c>
    </row>
    <row r="62" spans="2:7" s="15" customFormat="1" ht="24.75" customHeight="1">
      <c r="B62" s="127">
        <v>11600</v>
      </c>
      <c r="C62" s="107"/>
      <c r="D62" s="75" t="s">
        <v>20</v>
      </c>
      <c r="E62" s="117">
        <v>2624</v>
      </c>
      <c r="F62" s="118">
        <v>56</v>
      </c>
      <c r="G62" s="185">
        <v>2680</v>
      </c>
    </row>
    <row r="63" spans="2:7" s="15" customFormat="1" ht="24.75" customHeight="1">
      <c r="B63" s="127">
        <v>13800</v>
      </c>
      <c r="C63" s="109"/>
      <c r="D63" s="76" t="s">
        <v>12</v>
      </c>
      <c r="E63" s="117">
        <v>479</v>
      </c>
      <c r="F63" s="118">
        <v>5</v>
      </c>
      <c r="G63" s="185">
        <v>484</v>
      </c>
    </row>
    <row r="64" spans="2:7" s="15" customFormat="1" ht="24.75" customHeight="1">
      <c r="B64" s="127">
        <v>14215</v>
      </c>
      <c r="C64" s="109"/>
      <c r="D64" s="76" t="s">
        <v>317</v>
      </c>
      <c r="E64" s="117">
        <v>615</v>
      </c>
      <c r="F64" s="118" t="s">
        <v>143</v>
      </c>
      <c r="G64" s="185">
        <v>615</v>
      </c>
    </row>
    <row r="65" spans="2:7" s="15" customFormat="1" ht="24.75" customHeight="1" thickBot="1">
      <c r="B65" s="127">
        <v>15000</v>
      </c>
      <c r="C65" s="291"/>
      <c r="D65" s="290" t="s">
        <v>318</v>
      </c>
      <c r="E65" s="117">
        <v>5521</v>
      </c>
      <c r="F65" s="118">
        <v>24</v>
      </c>
      <c r="G65" s="185">
        <v>5545</v>
      </c>
    </row>
    <row r="66" spans="2:7" s="15" customFormat="1" ht="24.75" customHeight="1" thickBot="1">
      <c r="B66" s="30"/>
      <c r="C66" s="111"/>
      <c r="D66" s="150" t="s">
        <v>153</v>
      </c>
      <c r="E66" s="121">
        <f>SUM(E60:E65)</f>
        <v>26353</v>
      </c>
      <c r="F66" s="122">
        <f>SUM(F60:F65)</f>
        <v>508</v>
      </c>
      <c r="G66" s="123">
        <f>SUM(G60:G65)</f>
        <v>26861</v>
      </c>
    </row>
    <row r="67" spans="2:7" s="15" customFormat="1" ht="24.75" customHeight="1">
      <c r="B67" s="129"/>
      <c r="C67" s="326" t="s">
        <v>162</v>
      </c>
      <c r="D67" s="354"/>
      <c r="E67" s="138"/>
      <c r="F67" s="139"/>
      <c r="G67" s="140"/>
    </row>
    <row r="68" spans="2:7" s="15" customFormat="1" ht="24.75" customHeight="1">
      <c r="B68" s="132">
        <v>11000</v>
      </c>
      <c r="C68" s="157"/>
      <c r="D68" s="90" t="s">
        <v>8</v>
      </c>
      <c r="E68" s="186">
        <v>4488</v>
      </c>
      <c r="F68" s="188">
        <v>26</v>
      </c>
      <c r="G68" s="190">
        <v>4514</v>
      </c>
    </row>
    <row r="69" spans="2:7" s="15" customFormat="1" ht="24.75" customHeight="1">
      <c r="B69" s="144" t="s">
        <v>164</v>
      </c>
      <c r="C69" s="361"/>
      <c r="D69" s="363" t="s">
        <v>105</v>
      </c>
      <c r="E69" s="341">
        <v>101638</v>
      </c>
      <c r="F69" s="352">
        <v>491</v>
      </c>
      <c r="G69" s="359">
        <v>102129</v>
      </c>
    </row>
    <row r="70" spans="2:7" s="15" customFormat="1" ht="24.75" customHeight="1" thickBot="1">
      <c r="B70" s="163" t="s">
        <v>165</v>
      </c>
      <c r="C70" s="362"/>
      <c r="D70" s="364"/>
      <c r="E70" s="342"/>
      <c r="F70" s="353"/>
      <c r="G70" s="360"/>
    </row>
    <row r="71" spans="2:7" s="15" customFormat="1" ht="24.75" customHeight="1" thickBot="1">
      <c r="B71" s="30"/>
      <c r="C71" s="111"/>
      <c r="D71" s="150" t="s">
        <v>163</v>
      </c>
      <c r="E71" s="121">
        <f>SUM(E68:E69)</f>
        <v>106126</v>
      </c>
      <c r="F71" s="122">
        <f>SUM(F68:F69)</f>
        <v>517</v>
      </c>
      <c r="G71" s="123">
        <f>SUM(G68:G69)</f>
        <v>106643</v>
      </c>
    </row>
    <row r="72" spans="2:7" s="15" customFormat="1" ht="24.75" customHeight="1">
      <c r="B72" s="129"/>
      <c r="C72" s="326" t="s">
        <v>102</v>
      </c>
      <c r="D72" s="327"/>
      <c r="E72" s="138"/>
      <c r="F72" s="139"/>
      <c r="G72" s="140"/>
    </row>
    <row r="73" spans="2:7" ht="24.75" customHeight="1">
      <c r="B73" s="127">
        <v>11100</v>
      </c>
      <c r="C73" s="156"/>
      <c r="D73" s="90" t="s">
        <v>18</v>
      </c>
      <c r="E73" s="186">
        <v>14572</v>
      </c>
      <c r="F73" s="188">
        <v>391</v>
      </c>
      <c r="G73" s="185">
        <v>14963</v>
      </c>
    </row>
    <row r="74" spans="2:7" ht="24.75" customHeight="1" thickBot="1">
      <c r="B74" s="127">
        <v>14201</v>
      </c>
      <c r="C74" s="131"/>
      <c r="D74" s="82" t="s">
        <v>320</v>
      </c>
      <c r="E74" s="154">
        <v>2210</v>
      </c>
      <c r="F74" s="155" t="s">
        <v>143</v>
      </c>
      <c r="G74" s="185">
        <v>2210</v>
      </c>
    </row>
    <row r="75" spans="2:7" ht="24.75" customHeight="1" thickBot="1">
      <c r="B75" s="30"/>
      <c r="C75" s="111"/>
      <c r="D75" s="150" t="s">
        <v>103</v>
      </c>
      <c r="E75" s="121">
        <f>SUM(E73:E74)</f>
        <v>16782</v>
      </c>
      <c r="F75" s="122">
        <f>SUM(F73:F74)</f>
        <v>391</v>
      </c>
      <c r="G75" s="123">
        <f>SUM(G73:G74)</f>
        <v>17173</v>
      </c>
    </row>
    <row r="76" spans="2:7" ht="24.75" customHeight="1">
      <c r="B76" s="129"/>
      <c r="C76" s="326" t="s">
        <v>160</v>
      </c>
      <c r="D76" s="354"/>
      <c r="E76" s="138"/>
      <c r="F76" s="139"/>
      <c r="G76" s="140"/>
    </row>
    <row r="77" spans="2:7" ht="24.75" customHeight="1" thickBot="1">
      <c r="B77" s="127">
        <v>14203</v>
      </c>
      <c r="C77" s="146"/>
      <c r="D77" s="147" t="s">
        <v>321</v>
      </c>
      <c r="E77" s="191">
        <v>460</v>
      </c>
      <c r="F77" s="193" t="s">
        <v>143</v>
      </c>
      <c r="G77" s="185">
        <v>460</v>
      </c>
    </row>
    <row r="78" spans="2:7" ht="24.75" customHeight="1" thickBot="1">
      <c r="B78" s="30"/>
      <c r="C78" s="111"/>
      <c r="D78" s="150" t="s">
        <v>161</v>
      </c>
      <c r="E78" s="121">
        <f>SUM(E77:E77)</f>
        <v>460</v>
      </c>
      <c r="F78" s="122">
        <f>SUM(F77:F77)</f>
        <v>0</v>
      </c>
      <c r="G78" s="123">
        <f>SUM(G77:G77)</f>
        <v>460</v>
      </c>
    </row>
    <row r="79" spans="2:7" ht="24.75" customHeight="1">
      <c r="B79" s="129"/>
      <c r="C79" s="326" t="s">
        <v>166</v>
      </c>
      <c r="D79" s="327"/>
      <c r="E79" s="138"/>
      <c r="F79" s="139"/>
      <c r="G79" s="140"/>
    </row>
    <row r="80" spans="2:7" ht="24.75" customHeight="1">
      <c r="B80" s="127">
        <v>11800</v>
      </c>
      <c r="C80" s="156"/>
      <c r="D80" s="90" t="s">
        <v>22</v>
      </c>
      <c r="E80" s="186">
        <v>19386</v>
      </c>
      <c r="F80" s="188">
        <v>264</v>
      </c>
      <c r="G80" s="185">
        <v>19650</v>
      </c>
    </row>
    <row r="81" spans="2:7" ht="24.75" customHeight="1" thickBot="1">
      <c r="B81" s="127">
        <v>12000</v>
      </c>
      <c r="C81" s="131"/>
      <c r="D81" s="75" t="s">
        <v>7</v>
      </c>
      <c r="E81" s="154">
        <v>4266</v>
      </c>
      <c r="F81" s="155">
        <v>11</v>
      </c>
      <c r="G81" s="185">
        <v>4277</v>
      </c>
    </row>
    <row r="82" spans="2:7" ht="24.75" customHeight="1" thickBot="1">
      <c r="B82" s="30"/>
      <c r="C82" s="111"/>
      <c r="D82" s="150" t="s">
        <v>167</v>
      </c>
      <c r="E82" s="121">
        <f>SUM(E80:E81)</f>
        <v>23652</v>
      </c>
      <c r="F82" s="122">
        <f>SUM(F80:F81)</f>
        <v>275</v>
      </c>
      <c r="G82" s="123">
        <f>SUM(G80:G81)</f>
        <v>23927</v>
      </c>
    </row>
    <row r="83" spans="2:7" ht="24.75" customHeight="1">
      <c r="B83" s="129"/>
      <c r="C83" s="326" t="s">
        <v>108</v>
      </c>
      <c r="D83" s="327"/>
      <c r="E83" s="138"/>
      <c r="F83" s="139"/>
      <c r="G83" s="140"/>
    </row>
    <row r="84" spans="2:7" ht="24.75" customHeight="1">
      <c r="B84" s="132">
        <v>10900</v>
      </c>
      <c r="C84" s="157"/>
      <c r="D84" s="90" t="s">
        <v>5</v>
      </c>
      <c r="E84" s="186">
        <v>5087</v>
      </c>
      <c r="F84" s="188">
        <v>45</v>
      </c>
      <c r="G84" s="190">
        <v>5132</v>
      </c>
    </row>
    <row r="85" spans="2:7" ht="24.75" customHeight="1">
      <c r="B85" s="144">
        <v>12500</v>
      </c>
      <c r="C85" s="158"/>
      <c r="D85" s="159" t="s">
        <v>168</v>
      </c>
      <c r="E85" s="160">
        <v>1447</v>
      </c>
      <c r="F85" s="161">
        <v>15</v>
      </c>
      <c r="G85" s="162">
        <v>1462</v>
      </c>
    </row>
    <row r="86" spans="2:7" ht="24.75" customHeight="1">
      <c r="B86" s="143">
        <v>12800</v>
      </c>
      <c r="C86" s="142"/>
      <c r="D86" s="82" t="s">
        <v>187</v>
      </c>
      <c r="E86" s="198">
        <v>233</v>
      </c>
      <c r="F86" s="199">
        <v>5</v>
      </c>
      <c r="G86" s="162">
        <v>238</v>
      </c>
    </row>
    <row r="87" spans="2:7" ht="24.75" customHeight="1">
      <c r="B87" s="222"/>
      <c r="C87" s="170"/>
      <c r="D87" s="133" t="s">
        <v>186</v>
      </c>
      <c r="E87" s="198"/>
      <c r="F87" s="199"/>
      <c r="G87" s="194"/>
    </row>
    <row r="88" spans="2:7" ht="24.75" customHeight="1">
      <c r="B88" s="132">
        <v>14202</v>
      </c>
      <c r="C88" s="141"/>
      <c r="D88" s="221" t="s">
        <v>188</v>
      </c>
      <c r="E88" s="187">
        <v>561</v>
      </c>
      <c r="F88" s="189" t="s">
        <v>143</v>
      </c>
      <c r="G88" s="185">
        <v>561</v>
      </c>
    </row>
    <row r="89" spans="2:7" ht="24.75" customHeight="1" thickBot="1">
      <c r="B89" s="144">
        <v>14216</v>
      </c>
      <c r="C89" s="158"/>
      <c r="D89" s="220" t="s">
        <v>189</v>
      </c>
      <c r="E89" s="160">
        <v>250</v>
      </c>
      <c r="F89" s="161" t="s">
        <v>143</v>
      </c>
      <c r="G89" s="162">
        <v>250</v>
      </c>
    </row>
    <row r="90" spans="2:7" ht="24.75" customHeight="1" thickBot="1">
      <c r="B90" s="30"/>
      <c r="C90" s="111"/>
      <c r="D90" s="150" t="s">
        <v>109</v>
      </c>
      <c r="E90" s="121">
        <f>SUM(E84:E89)</f>
        <v>7578</v>
      </c>
      <c r="F90" s="122">
        <f>SUM(F84:F89)</f>
        <v>65</v>
      </c>
      <c r="G90" s="123">
        <f>SUM(G84:G89)</f>
        <v>7643</v>
      </c>
    </row>
    <row r="91" spans="2:7" ht="24.75" customHeight="1" thickBot="1">
      <c r="B91" s="30"/>
      <c r="C91" s="111"/>
      <c r="D91" s="150" t="s">
        <v>169</v>
      </c>
      <c r="E91" s="121">
        <v>4927</v>
      </c>
      <c r="F91" s="122" t="s">
        <v>143</v>
      </c>
      <c r="G91" s="123">
        <v>4927</v>
      </c>
    </row>
    <row r="92" spans="2:7" ht="24.75" customHeight="1" thickBot="1">
      <c r="B92" s="30"/>
      <c r="C92" s="111"/>
      <c r="D92" s="150" t="s">
        <v>170</v>
      </c>
      <c r="E92" s="121">
        <f>SUM(E91,E90,E82,E78,E75,E71,E66,E58,E44,E39,E36,E29,E20)</f>
        <v>681980</v>
      </c>
      <c r="F92" s="122">
        <f>SUM(F90:F91,F82,F78,F75,F71,F66,F58,F44,F39,F36,F29,F20)</f>
        <v>19120</v>
      </c>
      <c r="G92" s="123">
        <f>SUM(G91,G90,G82,G78,G75,G71,G66,G58,G44,G39,G36,G29,G20)</f>
        <v>701100</v>
      </c>
    </row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</sheetData>
  <sheetProtection/>
  <mergeCells count="36">
    <mergeCell ref="C79:D79"/>
    <mergeCell ref="C83:D83"/>
    <mergeCell ref="E24:E25"/>
    <mergeCell ref="F24:F25"/>
    <mergeCell ref="G24:G25"/>
    <mergeCell ref="C7:D7"/>
    <mergeCell ref="C37:D37"/>
    <mergeCell ref="C45:D45"/>
    <mergeCell ref="G51:G52"/>
    <mergeCell ref="C21:D21"/>
    <mergeCell ref="B1:G1"/>
    <mergeCell ref="B2:G2"/>
    <mergeCell ref="B3:G3"/>
    <mergeCell ref="B5:B6"/>
    <mergeCell ref="C5:D6"/>
    <mergeCell ref="E5:E6"/>
    <mergeCell ref="E4:G4"/>
    <mergeCell ref="F5:F6"/>
    <mergeCell ref="G5:G6"/>
    <mergeCell ref="C30:D30"/>
    <mergeCell ref="D24:D25"/>
    <mergeCell ref="C24:C25"/>
    <mergeCell ref="G69:G70"/>
    <mergeCell ref="C72:D72"/>
    <mergeCell ref="C76:D76"/>
    <mergeCell ref="C67:D67"/>
    <mergeCell ref="C40:D40"/>
    <mergeCell ref="C69:C70"/>
    <mergeCell ref="D69:D70"/>
    <mergeCell ref="E69:E70"/>
    <mergeCell ref="C59:D59"/>
    <mergeCell ref="D51:D52"/>
    <mergeCell ref="C51:C52"/>
    <mergeCell ref="E51:E52"/>
    <mergeCell ref="F51:F52"/>
    <mergeCell ref="F69:F70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94"/>
  <sheetViews>
    <sheetView showGridLines="0" rightToLeft="1" zoomScalePageLayoutView="0" workbookViewId="0" topLeftCell="A25">
      <selection activeCell="C39" sqref="C39"/>
    </sheetView>
  </sheetViews>
  <sheetFormatPr defaultColWidth="9.140625" defaultRowHeight="12.75"/>
  <cols>
    <col min="1" max="1" width="2.57421875" style="0" customWidth="1"/>
    <col min="2" max="2" width="2.00390625" style="0" customWidth="1"/>
    <col min="3" max="3" width="54.00390625" style="0" customWidth="1"/>
    <col min="4" max="4" width="17.8515625" style="0" customWidth="1"/>
    <col min="5" max="6" width="15.7109375" style="0" customWidth="1"/>
  </cols>
  <sheetData>
    <row r="1" spans="2:6" ht="24.75" customHeight="1">
      <c r="B1" s="304" t="s">
        <v>190</v>
      </c>
      <c r="C1" s="304"/>
      <c r="D1" s="304"/>
      <c r="E1" s="304"/>
      <c r="F1" s="304"/>
    </row>
    <row r="2" spans="2:6" ht="24.75" customHeight="1">
      <c r="B2" s="303" t="s">
        <v>322</v>
      </c>
      <c r="C2" s="303"/>
      <c r="D2" s="303"/>
      <c r="E2" s="303"/>
      <c r="F2" s="303"/>
    </row>
    <row r="3" spans="2:6" ht="24.75" customHeight="1" thickBot="1">
      <c r="B3" s="17"/>
      <c r="D3" s="330" t="s">
        <v>132</v>
      </c>
      <c r="E3" s="330"/>
      <c r="F3" s="330"/>
    </row>
    <row r="4" spans="2:6" ht="24.75" customHeight="1">
      <c r="B4" s="367" t="s">
        <v>323</v>
      </c>
      <c r="C4" s="368"/>
      <c r="D4" s="371" t="s">
        <v>324</v>
      </c>
      <c r="E4" s="337" t="s">
        <v>191</v>
      </c>
      <c r="F4" s="339" t="s">
        <v>192</v>
      </c>
    </row>
    <row r="5" spans="2:6" ht="24.75" customHeight="1" thickBot="1">
      <c r="B5" s="369"/>
      <c r="C5" s="370"/>
      <c r="D5" s="372"/>
      <c r="E5" s="338"/>
      <c r="F5" s="340"/>
    </row>
    <row r="6" spans="2:6" ht="24.75" customHeight="1">
      <c r="B6" s="379" t="s">
        <v>334</v>
      </c>
      <c r="C6" s="380"/>
      <c r="D6" s="112"/>
      <c r="E6" s="168"/>
      <c r="F6" s="114"/>
    </row>
    <row r="7" spans="2:6" ht="24.75" customHeight="1">
      <c r="B7" s="107"/>
      <c r="C7" s="108" t="s">
        <v>327</v>
      </c>
      <c r="D7" s="115">
        <v>1540</v>
      </c>
      <c r="E7" s="116">
        <v>410</v>
      </c>
      <c r="F7" s="176">
        <v>1950</v>
      </c>
    </row>
    <row r="8" spans="2:6" ht="24.75" customHeight="1">
      <c r="B8" s="107"/>
      <c r="C8" s="75" t="s">
        <v>326</v>
      </c>
      <c r="D8" s="117">
        <v>39150</v>
      </c>
      <c r="E8" s="118">
        <v>8192</v>
      </c>
      <c r="F8" s="176">
        <v>47342</v>
      </c>
    </row>
    <row r="9" spans="2:6" ht="24.75" customHeight="1">
      <c r="B9" s="107"/>
      <c r="C9" s="76" t="s">
        <v>325</v>
      </c>
      <c r="D9" s="117">
        <v>3233</v>
      </c>
      <c r="E9" s="118">
        <v>1905</v>
      </c>
      <c r="F9" s="176">
        <v>5138</v>
      </c>
    </row>
    <row r="10" spans="2:6" ht="24.75" customHeight="1">
      <c r="B10" s="107"/>
      <c r="C10" s="76"/>
      <c r="D10" s="117"/>
      <c r="E10" s="118"/>
      <c r="F10" s="185"/>
    </row>
    <row r="11" spans="2:6" ht="24.75" customHeight="1">
      <c r="B11" s="107"/>
      <c r="C11" s="76" t="s">
        <v>328</v>
      </c>
      <c r="D11" s="117">
        <v>8957</v>
      </c>
      <c r="E11" s="118">
        <v>1000</v>
      </c>
      <c r="F11" s="176">
        <v>9957</v>
      </c>
    </row>
    <row r="12" spans="2:6" ht="24.75" customHeight="1">
      <c r="B12" s="107"/>
      <c r="C12" s="76" t="s">
        <v>333</v>
      </c>
      <c r="D12" s="117">
        <v>2151</v>
      </c>
      <c r="E12" s="118">
        <v>2430</v>
      </c>
      <c r="F12" s="185">
        <v>4581</v>
      </c>
    </row>
    <row r="13" spans="2:6" ht="24.75" customHeight="1">
      <c r="B13" s="107"/>
      <c r="C13" s="76"/>
      <c r="D13" s="117"/>
      <c r="E13" s="118"/>
      <c r="F13" s="185"/>
    </row>
    <row r="14" spans="2:6" ht="24.75" customHeight="1">
      <c r="B14" s="107"/>
      <c r="C14" s="76" t="s">
        <v>329</v>
      </c>
      <c r="D14" s="117">
        <v>8413</v>
      </c>
      <c r="E14" s="118">
        <v>11619</v>
      </c>
      <c r="F14" s="185">
        <v>20032</v>
      </c>
    </row>
    <row r="15" spans="2:6" ht="24.75" customHeight="1">
      <c r="B15" s="107"/>
      <c r="C15" s="76" t="s">
        <v>330</v>
      </c>
      <c r="D15" s="117">
        <v>6663</v>
      </c>
      <c r="E15" s="118">
        <v>4752</v>
      </c>
      <c r="F15" s="185">
        <v>11415</v>
      </c>
    </row>
    <row r="16" spans="2:6" ht="24.75" customHeight="1">
      <c r="B16" s="107"/>
      <c r="C16" s="76" t="s">
        <v>331</v>
      </c>
      <c r="D16" s="117">
        <v>17524</v>
      </c>
      <c r="E16" s="118">
        <v>14612</v>
      </c>
      <c r="F16" s="185">
        <v>32136</v>
      </c>
    </row>
    <row r="17" spans="2:6" ht="24.75" customHeight="1" thickBot="1">
      <c r="B17" s="107"/>
      <c r="C17" s="76" t="s">
        <v>332</v>
      </c>
      <c r="D17" s="117" t="s">
        <v>143</v>
      </c>
      <c r="E17" s="118">
        <v>3975</v>
      </c>
      <c r="F17" s="185">
        <v>3975</v>
      </c>
    </row>
    <row r="18" spans="2:6" ht="24.75" customHeight="1" thickBot="1">
      <c r="B18" s="111"/>
      <c r="C18" s="150" t="s">
        <v>335</v>
      </c>
      <c r="D18" s="121">
        <f>SUM(D7:D17)</f>
        <v>87631</v>
      </c>
      <c r="E18" s="122">
        <f>SUM(E7:E17)</f>
        <v>48895</v>
      </c>
      <c r="F18" s="123">
        <f>SUM(F7:F17)</f>
        <v>136526</v>
      </c>
    </row>
    <row r="19" spans="2:6" ht="24.75" customHeight="1">
      <c r="B19" s="326" t="s">
        <v>336</v>
      </c>
      <c r="C19" s="390"/>
      <c r="D19" s="138"/>
      <c r="E19" s="139"/>
      <c r="F19" s="140"/>
    </row>
    <row r="20" spans="2:6" ht="24.75" customHeight="1">
      <c r="B20" s="223"/>
      <c r="C20" s="292" t="s">
        <v>337</v>
      </c>
      <c r="D20" s="172">
        <v>1825</v>
      </c>
      <c r="E20" s="174">
        <v>6103</v>
      </c>
      <c r="F20" s="176">
        <v>7928</v>
      </c>
    </row>
    <row r="21" spans="2:6" ht="24.75" customHeight="1">
      <c r="B21" s="170"/>
      <c r="C21" s="76" t="s">
        <v>338</v>
      </c>
      <c r="D21" s="171">
        <v>3159</v>
      </c>
      <c r="E21" s="173">
        <v>3881</v>
      </c>
      <c r="F21" s="175">
        <v>7040</v>
      </c>
    </row>
    <row r="22" spans="2:6" ht="24.75" customHeight="1">
      <c r="B22" s="196"/>
      <c r="C22" s="76"/>
      <c r="D22" s="198"/>
      <c r="E22" s="199"/>
      <c r="F22" s="184"/>
    </row>
    <row r="23" spans="2:6" ht="24.75" customHeight="1">
      <c r="B23" s="196"/>
      <c r="C23" s="293" t="s">
        <v>342</v>
      </c>
      <c r="D23" s="198">
        <v>16192</v>
      </c>
      <c r="E23" s="199">
        <v>13793</v>
      </c>
      <c r="F23" s="184">
        <v>29985</v>
      </c>
    </row>
    <row r="24" spans="2:6" ht="24.75" customHeight="1">
      <c r="B24" s="196"/>
      <c r="C24" s="76"/>
      <c r="D24" s="198"/>
      <c r="E24" s="199"/>
      <c r="F24" s="184"/>
    </row>
    <row r="25" spans="2:6" ht="24.75" customHeight="1">
      <c r="B25" s="196"/>
      <c r="C25" s="76" t="s">
        <v>339</v>
      </c>
      <c r="D25" s="198">
        <v>45000</v>
      </c>
      <c r="E25" s="199">
        <v>56109</v>
      </c>
      <c r="F25" s="184">
        <v>101109</v>
      </c>
    </row>
    <row r="26" spans="2:6" ht="24.75" customHeight="1">
      <c r="B26" s="196"/>
      <c r="C26" s="76" t="s">
        <v>340</v>
      </c>
      <c r="D26" s="198">
        <v>43430</v>
      </c>
      <c r="E26" s="199">
        <v>7499</v>
      </c>
      <c r="F26" s="184">
        <v>50929</v>
      </c>
    </row>
    <row r="27" spans="2:6" ht="24.75" customHeight="1">
      <c r="B27" s="196"/>
      <c r="C27" s="76"/>
      <c r="D27" s="198"/>
      <c r="E27" s="199"/>
      <c r="F27" s="184"/>
    </row>
    <row r="28" spans="2:6" ht="24.75" customHeight="1">
      <c r="B28" s="196"/>
      <c r="C28" s="76" t="s">
        <v>291</v>
      </c>
      <c r="D28" s="198">
        <v>3014</v>
      </c>
      <c r="E28" s="199">
        <v>2984</v>
      </c>
      <c r="F28" s="184">
        <v>5998</v>
      </c>
    </row>
    <row r="29" spans="2:6" ht="24.75" customHeight="1">
      <c r="B29" s="196"/>
      <c r="C29" s="76" t="s">
        <v>230</v>
      </c>
      <c r="D29" s="198" t="s">
        <v>143</v>
      </c>
      <c r="E29" s="199">
        <v>1430</v>
      </c>
      <c r="F29" s="184">
        <v>1430</v>
      </c>
    </row>
    <row r="30" spans="2:6" ht="24.75" customHeight="1">
      <c r="B30" s="196"/>
      <c r="C30" s="76" t="s">
        <v>195</v>
      </c>
      <c r="D30" s="294">
        <v>2577</v>
      </c>
      <c r="E30" s="199">
        <v>594</v>
      </c>
      <c r="F30" s="184">
        <v>3171</v>
      </c>
    </row>
    <row r="31" spans="2:6" ht="24.75" customHeight="1">
      <c r="B31" s="196"/>
      <c r="C31" s="76" t="s">
        <v>343</v>
      </c>
      <c r="D31" s="186">
        <v>272</v>
      </c>
      <c r="E31" s="199">
        <v>232</v>
      </c>
      <c r="F31" s="184">
        <v>504</v>
      </c>
    </row>
    <row r="32" spans="2:6" ht="24.75" customHeight="1" thickBot="1">
      <c r="B32" s="196"/>
      <c r="C32" s="76" t="s">
        <v>341</v>
      </c>
      <c r="D32" s="198">
        <v>2655</v>
      </c>
      <c r="E32" s="199">
        <v>804</v>
      </c>
      <c r="F32" s="184">
        <v>3459</v>
      </c>
    </row>
    <row r="33" spans="2:6" ht="24.75" customHeight="1" thickBot="1">
      <c r="B33" s="111"/>
      <c r="C33" s="150" t="s">
        <v>335</v>
      </c>
      <c r="D33" s="121">
        <f>SUM(D20:D32)</f>
        <v>118124</v>
      </c>
      <c r="E33" s="122">
        <f>SUM(E20:E32)</f>
        <v>93429</v>
      </c>
      <c r="F33" s="123">
        <f>SUM(F20:F32)</f>
        <v>211553</v>
      </c>
    </row>
    <row r="34" spans="2:6" ht="24.75" customHeight="1" thickBot="1">
      <c r="B34" s="196"/>
      <c r="C34" s="76" t="s">
        <v>104</v>
      </c>
      <c r="D34" s="186" t="s">
        <v>143</v>
      </c>
      <c r="E34" s="199">
        <v>86901</v>
      </c>
      <c r="F34" s="184">
        <v>86901</v>
      </c>
    </row>
    <row r="35" spans="2:6" ht="24.75" customHeight="1">
      <c r="B35" s="301"/>
      <c r="C35" s="299" t="s">
        <v>344</v>
      </c>
      <c r="D35" s="382">
        <f>SUM(D33:D34)</f>
        <v>118124</v>
      </c>
      <c r="E35" s="384">
        <f>SUM(E33:E34)</f>
        <v>180330</v>
      </c>
      <c r="F35" s="386">
        <f>SUM(F33:F34)</f>
        <v>298454</v>
      </c>
    </row>
    <row r="36" spans="2:6" ht="24.75" customHeight="1" thickBot="1">
      <c r="B36" s="302"/>
      <c r="C36" s="300" t="s">
        <v>345</v>
      </c>
      <c r="D36" s="383"/>
      <c r="E36" s="385"/>
      <c r="F36" s="387"/>
    </row>
    <row r="37" spans="2:6" ht="24.75" customHeight="1">
      <c r="B37" s="326" t="s">
        <v>352</v>
      </c>
      <c r="C37" s="390"/>
      <c r="D37" s="138"/>
      <c r="E37" s="139"/>
      <c r="F37" s="140"/>
    </row>
    <row r="38" spans="2:6" ht="24.75" customHeight="1">
      <c r="B38" s="197"/>
      <c r="C38" s="90" t="s">
        <v>319</v>
      </c>
      <c r="D38" s="178">
        <v>16373</v>
      </c>
      <c r="E38" s="179">
        <v>7602</v>
      </c>
      <c r="F38" s="181">
        <v>23975</v>
      </c>
    </row>
    <row r="39" spans="2:6" ht="24.75" customHeight="1">
      <c r="B39" s="196"/>
      <c r="C39" s="75" t="s">
        <v>229</v>
      </c>
      <c r="D39" s="295">
        <v>3312</v>
      </c>
      <c r="E39" s="199">
        <v>2785</v>
      </c>
      <c r="F39" s="184">
        <v>6097</v>
      </c>
    </row>
    <row r="40" spans="2:6" ht="24.75" customHeight="1">
      <c r="B40" s="196"/>
      <c r="C40" s="76"/>
      <c r="D40" s="295"/>
      <c r="E40" s="199"/>
      <c r="F40" s="184"/>
    </row>
    <row r="41" spans="2:6" ht="24.75" customHeight="1">
      <c r="B41" s="196"/>
      <c r="C41" s="76" t="s">
        <v>350</v>
      </c>
      <c r="D41" s="295">
        <v>50829</v>
      </c>
      <c r="E41" s="199">
        <v>21364</v>
      </c>
      <c r="F41" s="184">
        <v>72193</v>
      </c>
    </row>
    <row r="42" spans="2:6" ht="24.75" customHeight="1">
      <c r="B42" s="196"/>
      <c r="C42" s="76"/>
      <c r="D42" s="295"/>
      <c r="E42" s="199"/>
      <c r="F42" s="184"/>
    </row>
    <row r="43" spans="2:6" ht="24.75" customHeight="1">
      <c r="B43" s="196"/>
      <c r="C43" s="76" t="s">
        <v>346</v>
      </c>
      <c r="D43" s="295">
        <v>10693</v>
      </c>
      <c r="E43" s="199">
        <v>25636</v>
      </c>
      <c r="F43" s="184">
        <v>36329</v>
      </c>
    </row>
    <row r="44" spans="2:6" ht="24.75" customHeight="1">
      <c r="B44" s="196"/>
      <c r="C44" s="76" t="s">
        <v>283</v>
      </c>
      <c r="D44" s="295">
        <v>4997</v>
      </c>
      <c r="E44" s="199">
        <v>2724</v>
      </c>
      <c r="F44" s="184">
        <v>7721</v>
      </c>
    </row>
    <row r="45" spans="2:6" ht="24.75" customHeight="1">
      <c r="B45" s="196"/>
      <c r="C45" s="76"/>
      <c r="D45" s="295"/>
      <c r="E45" s="199"/>
      <c r="F45" s="184"/>
    </row>
    <row r="46" spans="2:6" ht="24.75" customHeight="1">
      <c r="B46" s="196"/>
      <c r="C46" s="76" t="s">
        <v>245</v>
      </c>
      <c r="D46" s="295">
        <v>5570</v>
      </c>
      <c r="E46" s="199">
        <v>2809</v>
      </c>
      <c r="F46" s="184">
        <v>8379</v>
      </c>
    </row>
    <row r="47" spans="2:6" ht="24.75" customHeight="1">
      <c r="B47" s="196"/>
      <c r="C47" s="76"/>
      <c r="D47" s="295"/>
      <c r="E47" s="199"/>
      <c r="F47" s="184"/>
    </row>
    <row r="48" spans="2:6" ht="24.75" customHeight="1">
      <c r="B48" s="196"/>
      <c r="C48" s="76" t="s">
        <v>97</v>
      </c>
      <c r="D48" s="295">
        <v>5044</v>
      </c>
      <c r="E48" s="199">
        <v>4810</v>
      </c>
      <c r="F48" s="184">
        <v>9854</v>
      </c>
    </row>
    <row r="49" spans="2:6" ht="24.75" customHeight="1">
      <c r="B49" s="196"/>
      <c r="C49" s="76" t="s">
        <v>347</v>
      </c>
      <c r="D49" s="295">
        <v>1846</v>
      </c>
      <c r="E49" s="199">
        <v>4882</v>
      </c>
      <c r="F49" s="184">
        <v>6728</v>
      </c>
    </row>
    <row r="50" spans="2:6" ht="24.75" customHeight="1">
      <c r="B50" s="196"/>
      <c r="C50" s="76" t="s">
        <v>348</v>
      </c>
      <c r="D50" s="295" t="s">
        <v>143</v>
      </c>
      <c r="E50" s="199">
        <v>1495</v>
      </c>
      <c r="F50" s="184">
        <v>1495</v>
      </c>
    </row>
    <row r="51" spans="2:6" ht="24.75" customHeight="1">
      <c r="B51" s="196"/>
      <c r="C51" s="76"/>
      <c r="D51" s="295"/>
      <c r="E51" s="199"/>
      <c r="F51" s="184"/>
    </row>
    <row r="52" spans="2:6" ht="24.75" customHeight="1">
      <c r="B52" s="196"/>
      <c r="C52" s="76" t="s">
        <v>349</v>
      </c>
      <c r="D52" s="295">
        <v>940</v>
      </c>
      <c r="E52" s="199">
        <v>950</v>
      </c>
      <c r="F52" s="184">
        <v>1890</v>
      </c>
    </row>
    <row r="53" spans="2:6" ht="24.75" customHeight="1">
      <c r="B53" s="196"/>
      <c r="C53" s="76" t="s">
        <v>193</v>
      </c>
      <c r="D53" s="295">
        <v>7770</v>
      </c>
      <c r="E53" s="199">
        <v>6848</v>
      </c>
      <c r="F53" s="184">
        <v>14618</v>
      </c>
    </row>
    <row r="54" spans="2:6" ht="24.75" customHeight="1">
      <c r="B54" s="196"/>
      <c r="C54" s="76"/>
      <c r="D54" s="295"/>
      <c r="E54" s="199"/>
      <c r="F54" s="184"/>
    </row>
    <row r="55" spans="2:6" ht="24.75" customHeight="1">
      <c r="B55" s="196"/>
      <c r="C55" s="76" t="s">
        <v>282</v>
      </c>
      <c r="D55" s="295" t="s">
        <v>143</v>
      </c>
      <c r="E55" s="199">
        <v>1000</v>
      </c>
      <c r="F55" s="184">
        <v>1000</v>
      </c>
    </row>
    <row r="56" spans="2:6" ht="24.75" customHeight="1">
      <c r="B56" s="196"/>
      <c r="C56" s="76" t="s">
        <v>311</v>
      </c>
      <c r="D56" s="295">
        <v>6365</v>
      </c>
      <c r="E56" s="199">
        <v>3000</v>
      </c>
      <c r="F56" s="184">
        <v>9365</v>
      </c>
    </row>
    <row r="57" spans="2:6" ht="24.75" customHeight="1">
      <c r="B57" s="196"/>
      <c r="C57" s="76"/>
      <c r="D57" s="295"/>
      <c r="E57" s="199"/>
      <c r="F57" s="184"/>
    </row>
    <row r="58" spans="2:6" ht="24.75" customHeight="1">
      <c r="B58" s="196"/>
      <c r="C58" s="76" t="s">
        <v>12</v>
      </c>
      <c r="D58" s="295">
        <v>22</v>
      </c>
      <c r="E58" s="199">
        <v>296</v>
      </c>
      <c r="F58" s="184">
        <v>318</v>
      </c>
    </row>
    <row r="59" spans="2:6" ht="24.75" customHeight="1" thickBot="1">
      <c r="B59" s="196"/>
      <c r="C59" s="76" t="s">
        <v>351</v>
      </c>
      <c r="D59" s="295" t="s">
        <v>143</v>
      </c>
      <c r="E59" s="199">
        <v>8133</v>
      </c>
      <c r="F59" s="184">
        <v>8133</v>
      </c>
    </row>
    <row r="60" spans="2:6" ht="24.75" customHeight="1" thickBot="1">
      <c r="B60" s="111"/>
      <c r="C60" s="150" t="s">
        <v>335</v>
      </c>
      <c r="D60" s="121">
        <f>SUM(D38:D59)</f>
        <v>113761</v>
      </c>
      <c r="E60" s="122">
        <f>SUM(E38:E59)</f>
        <v>94334</v>
      </c>
      <c r="F60" s="123">
        <f>SUM(F38:F59)</f>
        <v>208095</v>
      </c>
    </row>
    <row r="61" spans="2:6" ht="24.75" customHeight="1">
      <c r="B61" s="326" t="s">
        <v>353</v>
      </c>
      <c r="C61" s="390"/>
      <c r="D61" s="138"/>
      <c r="E61" s="139"/>
      <c r="F61" s="140"/>
    </row>
    <row r="62" spans="2:6" ht="24.75" customHeight="1">
      <c r="B62" s="219"/>
      <c r="C62" s="20" t="s">
        <v>354</v>
      </c>
      <c r="D62" s="186">
        <v>16992</v>
      </c>
      <c r="E62" s="188">
        <v>22717</v>
      </c>
      <c r="F62" s="190">
        <v>39709</v>
      </c>
    </row>
    <row r="63" spans="2:6" ht="24.75" customHeight="1">
      <c r="B63" s="196"/>
      <c r="C63" s="76" t="s">
        <v>355</v>
      </c>
      <c r="D63" s="296">
        <v>12521</v>
      </c>
      <c r="E63" s="192">
        <v>9834</v>
      </c>
      <c r="F63" s="194">
        <v>22355</v>
      </c>
    </row>
    <row r="64" spans="2:6" ht="24.75" customHeight="1">
      <c r="B64" s="196"/>
      <c r="C64" s="76" t="s">
        <v>356</v>
      </c>
      <c r="D64" s="295">
        <v>1921</v>
      </c>
      <c r="E64" s="199">
        <v>3152</v>
      </c>
      <c r="F64" s="184">
        <v>5073</v>
      </c>
    </row>
    <row r="65" spans="2:6" ht="24.75" customHeight="1">
      <c r="B65" s="196"/>
      <c r="C65" s="75" t="s">
        <v>140</v>
      </c>
      <c r="D65" s="295">
        <v>725</v>
      </c>
      <c r="E65" s="199" t="s">
        <v>143</v>
      </c>
      <c r="F65" s="184">
        <v>725</v>
      </c>
    </row>
    <row r="66" spans="2:6" ht="24.75" customHeight="1">
      <c r="B66" s="196"/>
      <c r="C66" s="75" t="s">
        <v>11</v>
      </c>
      <c r="D66" s="295">
        <v>231</v>
      </c>
      <c r="E66" s="199">
        <v>650</v>
      </c>
      <c r="F66" s="184">
        <v>881</v>
      </c>
    </row>
    <row r="67" spans="2:6" ht="24.75" customHeight="1">
      <c r="B67" s="196"/>
      <c r="C67" s="76" t="s">
        <v>358</v>
      </c>
      <c r="D67" s="295">
        <v>1310</v>
      </c>
      <c r="E67" s="199">
        <v>3540</v>
      </c>
      <c r="F67" s="184">
        <v>4850</v>
      </c>
    </row>
    <row r="68" spans="2:6" ht="24.75" customHeight="1">
      <c r="B68" s="196"/>
      <c r="C68" s="93" t="s">
        <v>357</v>
      </c>
      <c r="D68" s="295">
        <v>2728</v>
      </c>
      <c r="E68" s="199">
        <v>4039</v>
      </c>
      <c r="F68" s="184">
        <v>6767</v>
      </c>
    </row>
    <row r="69" spans="2:6" ht="24.75" customHeight="1">
      <c r="B69" s="196"/>
      <c r="C69" s="76"/>
      <c r="D69" s="295"/>
      <c r="E69" s="199"/>
      <c r="F69" s="184"/>
    </row>
    <row r="70" spans="2:6" ht="24.75" customHeight="1">
      <c r="B70" s="196"/>
      <c r="C70" s="76" t="s">
        <v>361</v>
      </c>
      <c r="D70" s="295">
        <v>19508</v>
      </c>
      <c r="E70" s="199">
        <v>29318</v>
      </c>
      <c r="F70" s="184">
        <v>48826</v>
      </c>
    </row>
    <row r="71" spans="2:6" ht="24.75" customHeight="1">
      <c r="B71" s="196"/>
      <c r="C71" s="76" t="s">
        <v>359</v>
      </c>
      <c r="D71" s="295">
        <v>4262</v>
      </c>
      <c r="E71" s="199">
        <v>3714</v>
      </c>
      <c r="F71" s="184">
        <v>7976</v>
      </c>
    </row>
    <row r="72" spans="2:6" ht="24.75" customHeight="1">
      <c r="B72" s="196"/>
      <c r="C72" s="76" t="s">
        <v>360</v>
      </c>
      <c r="D72" s="295">
        <v>3164</v>
      </c>
      <c r="E72" s="199">
        <v>18060</v>
      </c>
      <c r="F72" s="184">
        <v>21224</v>
      </c>
    </row>
    <row r="73" spans="2:6" ht="24.75" customHeight="1">
      <c r="B73" s="196"/>
      <c r="C73" s="76"/>
      <c r="D73" s="295"/>
      <c r="E73" s="199"/>
      <c r="F73" s="184"/>
    </row>
    <row r="74" spans="2:6" ht="24.75" customHeight="1">
      <c r="B74" s="196"/>
      <c r="C74" s="76" t="s">
        <v>292</v>
      </c>
      <c r="D74" s="295">
        <v>14337</v>
      </c>
      <c r="E74" s="199">
        <v>18953</v>
      </c>
      <c r="F74" s="184">
        <v>33290</v>
      </c>
    </row>
    <row r="75" spans="2:6" ht="24.75" customHeight="1">
      <c r="B75" s="196"/>
      <c r="C75" s="76"/>
      <c r="D75" s="295"/>
      <c r="E75" s="199"/>
      <c r="F75" s="184"/>
    </row>
    <row r="76" spans="2:6" ht="24.75" customHeight="1">
      <c r="B76" s="196"/>
      <c r="C76" s="76" t="s">
        <v>362</v>
      </c>
      <c r="D76" s="295">
        <v>15942</v>
      </c>
      <c r="E76" s="199">
        <v>8226</v>
      </c>
      <c r="F76" s="184">
        <v>24168</v>
      </c>
    </row>
    <row r="77" spans="2:6" ht="24.75" customHeight="1">
      <c r="B77" s="196"/>
      <c r="C77" s="76" t="s">
        <v>363</v>
      </c>
      <c r="D77" s="295">
        <v>699</v>
      </c>
      <c r="E77" s="199">
        <v>2650</v>
      </c>
      <c r="F77" s="184">
        <v>3349</v>
      </c>
    </row>
    <row r="78" spans="2:6" ht="24.75" customHeight="1">
      <c r="B78" s="196"/>
      <c r="C78" s="76"/>
      <c r="D78" s="295"/>
      <c r="E78" s="199"/>
      <c r="F78" s="184"/>
    </row>
    <row r="79" spans="2:6" ht="24.75" customHeight="1">
      <c r="B79" s="196"/>
      <c r="C79" s="76" t="s">
        <v>293</v>
      </c>
      <c r="D79" s="295">
        <v>1749</v>
      </c>
      <c r="E79" s="199">
        <v>2996</v>
      </c>
      <c r="F79" s="184">
        <v>4745</v>
      </c>
    </row>
    <row r="80" spans="2:6" ht="24.75" customHeight="1">
      <c r="B80" s="196"/>
      <c r="C80" s="76"/>
      <c r="D80" s="295"/>
      <c r="E80" s="199"/>
      <c r="F80" s="184"/>
    </row>
    <row r="81" spans="2:6" ht="24.75" customHeight="1">
      <c r="B81" s="196"/>
      <c r="C81" s="76" t="s">
        <v>10</v>
      </c>
      <c r="D81" s="388">
        <v>95</v>
      </c>
      <c r="E81" s="375">
        <v>1400</v>
      </c>
      <c r="F81" s="377">
        <v>1495</v>
      </c>
    </row>
    <row r="82" spans="2:6" ht="24.75" customHeight="1">
      <c r="B82" s="196"/>
      <c r="C82" s="297" t="s">
        <v>364</v>
      </c>
      <c r="D82" s="389"/>
      <c r="E82" s="376"/>
      <c r="F82" s="378"/>
    </row>
    <row r="83" spans="2:6" ht="24.75" customHeight="1">
      <c r="B83" s="196"/>
      <c r="C83" s="76"/>
      <c r="D83" s="295"/>
      <c r="E83" s="199"/>
      <c r="F83" s="184"/>
    </row>
    <row r="84" spans="2:6" ht="24.75" customHeight="1">
      <c r="B84" s="196"/>
      <c r="C84" s="76" t="s">
        <v>297</v>
      </c>
      <c r="D84" s="295" t="s">
        <v>143</v>
      </c>
      <c r="E84" s="199">
        <v>300</v>
      </c>
      <c r="F84" s="184">
        <v>300</v>
      </c>
    </row>
    <row r="85" spans="2:6" ht="24.75" customHeight="1">
      <c r="B85" s="196"/>
      <c r="C85" s="76"/>
      <c r="D85" s="295"/>
      <c r="E85" s="199"/>
      <c r="F85" s="184"/>
    </row>
    <row r="86" spans="2:6" ht="24.75" customHeight="1">
      <c r="B86" s="196"/>
      <c r="C86" s="76" t="s">
        <v>257</v>
      </c>
      <c r="D86" s="295">
        <v>6602</v>
      </c>
      <c r="E86" s="199">
        <v>8794</v>
      </c>
      <c r="F86" s="184">
        <v>15396</v>
      </c>
    </row>
    <row r="87" spans="2:6" ht="24.75" customHeight="1">
      <c r="B87" s="196"/>
      <c r="C87" s="76"/>
      <c r="D87" s="295"/>
      <c r="E87" s="199"/>
      <c r="F87" s="184"/>
    </row>
    <row r="88" spans="2:6" ht="24.75" customHeight="1">
      <c r="B88" s="196"/>
      <c r="C88" s="76" t="s">
        <v>365</v>
      </c>
      <c r="D88" s="295">
        <v>540</v>
      </c>
      <c r="E88" s="199">
        <v>3000</v>
      </c>
      <c r="F88" s="184">
        <v>3540</v>
      </c>
    </row>
    <row r="89" spans="2:6" ht="24.75" customHeight="1">
      <c r="B89" s="196"/>
      <c r="C89" s="76"/>
      <c r="D89" s="295"/>
      <c r="E89" s="199"/>
      <c r="F89" s="184"/>
    </row>
    <row r="90" spans="2:6" ht="24.75" customHeight="1" thickBot="1">
      <c r="B90" s="196"/>
      <c r="C90" s="76" t="s">
        <v>281</v>
      </c>
      <c r="D90" s="295">
        <v>250</v>
      </c>
      <c r="E90" s="199">
        <v>886</v>
      </c>
      <c r="F90" s="184">
        <v>1136</v>
      </c>
    </row>
    <row r="91" spans="2:6" ht="24.75" customHeight="1" thickBot="1">
      <c r="B91" s="111"/>
      <c r="C91" s="150" t="s">
        <v>335</v>
      </c>
      <c r="D91" s="121">
        <f>SUM(D62:D90)</f>
        <v>103576</v>
      </c>
      <c r="E91" s="122">
        <f>SUM(E62:E90)</f>
        <v>142229</v>
      </c>
      <c r="F91" s="123">
        <f>SUM(F62:F90)</f>
        <v>245805</v>
      </c>
    </row>
    <row r="92" spans="2:6" ht="24.75" customHeight="1" thickBot="1">
      <c r="B92" s="111"/>
      <c r="C92" s="298" t="s">
        <v>366</v>
      </c>
      <c r="D92" s="121" t="s">
        <v>143</v>
      </c>
      <c r="E92" s="122">
        <v>4876</v>
      </c>
      <c r="F92" s="123">
        <v>4876</v>
      </c>
    </row>
    <row r="93" spans="2:6" ht="24.75" customHeight="1" thickBot="1">
      <c r="B93" s="111"/>
      <c r="C93" s="150" t="s">
        <v>367</v>
      </c>
      <c r="D93" s="121">
        <f>SUM(D92,D91,D60,D35,D18)</f>
        <v>423092</v>
      </c>
      <c r="E93" s="122">
        <f>SUM(E92,E91,E60,E35,E18)</f>
        <v>470664</v>
      </c>
      <c r="F93" s="123">
        <f>SUM(F92,F91,F60,F35,F18)</f>
        <v>893756</v>
      </c>
    </row>
    <row r="94" spans="2:6" ht="24.75" customHeight="1" thickBot="1">
      <c r="B94" s="111"/>
      <c r="C94" s="150" t="s">
        <v>368</v>
      </c>
      <c r="D94" s="121"/>
      <c r="E94" s="122"/>
      <c r="F94" s="123">
        <v>233000</v>
      </c>
    </row>
  </sheetData>
  <sheetProtection/>
  <mergeCells count="17">
    <mergeCell ref="D81:D82"/>
    <mergeCell ref="E81:E82"/>
    <mergeCell ref="F81:F82"/>
    <mergeCell ref="F4:F5"/>
    <mergeCell ref="D3:F3"/>
    <mergeCell ref="B4:C5"/>
    <mergeCell ref="D4:D5"/>
    <mergeCell ref="B61:C61"/>
    <mergeCell ref="B37:C37"/>
    <mergeCell ref="B19:C19"/>
    <mergeCell ref="B6:C6"/>
    <mergeCell ref="B1:F1"/>
    <mergeCell ref="B2:F2"/>
    <mergeCell ref="D35:D36"/>
    <mergeCell ref="E35:E36"/>
    <mergeCell ref="F35:F36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2012-07-10T08:14:48Z</dcterms:modified>
  <cp:category/>
  <cp:version/>
  <cp:contentType/>
  <cp:contentStatus/>
</cp:coreProperties>
</file>