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9435" windowHeight="4395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4.1" sheetId="8" r:id="rId8"/>
    <sheet name="4.2" sheetId="9" r:id="rId9"/>
    <sheet name="5" sheetId="10" r:id="rId10"/>
    <sheet name="5.1" sheetId="11" r:id="rId11"/>
    <sheet name="5.2" sheetId="12" r:id="rId12"/>
    <sheet name="6" sheetId="13" r:id="rId13"/>
    <sheet name="6.1" sheetId="14" r:id="rId14"/>
    <sheet name="6.2" sheetId="15" r:id="rId15"/>
  </sheets>
  <definedNames/>
  <calcPr fullCalcOnLoad="1"/>
</workbook>
</file>

<file path=xl/sharedStrings.xml><?xml version="1.0" encoding="utf-8"?>
<sst xmlns="http://schemas.openxmlformats.org/spreadsheetml/2006/main" count="1513" uniqueCount="665">
  <si>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</si>
  <si>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</si>
  <si>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</si>
  <si>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</si>
  <si>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</si>
  <si>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</si>
  <si>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</si>
  <si>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</si>
  <si>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</si>
  <si>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</si>
  <si>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</si>
  <si>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5)</t>
  </si>
  <si>
    <t>6)</t>
  </si>
  <si>
    <t>ثانياً :</t>
  </si>
  <si>
    <t>الانفاق العام :</t>
  </si>
  <si>
    <t>المصروفات الجارية :</t>
  </si>
  <si>
    <t>7)</t>
  </si>
  <si>
    <t>9)</t>
  </si>
  <si>
    <t>فوائد على القروض</t>
  </si>
  <si>
    <t>10)</t>
  </si>
  <si>
    <t>11)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</si>
  <si>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</si>
  <si>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</si>
  <si>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</si>
  <si>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</si>
  <si>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</si>
  <si>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</si>
  <si>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</si>
  <si>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</si>
  <si>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</si>
  <si>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</si>
  <si>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</si>
  <si>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</si>
  <si>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</si>
  <si>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</si>
  <si>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</si>
  <si>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</si>
  <si>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</si>
  <si>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</si>
  <si>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</si>
  <si>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صافي المعونات</t>
  </si>
  <si>
    <t>تمويل من الاحتياطيات</t>
  </si>
  <si>
    <t>في السنة المالية</t>
  </si>
  <si>
    <t xml:space="preserve">الفعلي  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</si>
  <si>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</si>
  <si>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</si>
  <si>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</si>
  <si>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</si>
  <si>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 xml:space="preserve">مصروفات انتاج النفط </t>
  </si>
  <si>
    <t>16)</t>
  </si>
  <si>
    <t>17)</t>
  </si>
  <si>
    <t>ـــ  1  ـــ</t>
  </si>
  <si>
    <t>ـــ  2  ـــ</t>
  </si>
  <si>
    <t>صافي الايرادات النفطية</t>
  </si>
  <si>
    <t>دعم قطاع الكهرباء</t>
  </si>
  <si>
    <t>دعم فوائد القروض التنموية والاسكانية</t>
  </si>
  <si>
    <t>ايرادات جارية               (جدول 2)</t>
  </si>
  <si>
    <t>ايرادات رأسمالية              (جدول 3)</t>
  </si>
  <si>
    <t>استردادات رأسمالية           (جدول 3)</t>
  </si>
  <si>
    <t>مصروفات الوزارات المدنية      (جدول 4)</t>
  </si>
  <si>
    <t>للوزارات المدنية                (جدول 6)</t>
  </si>
  <si>
    <t>للوزارات المدنية               (جدول 5)</t>
  </si>
  <si>
    <t>صافي الاقتراض الخارجي :</t>
  </si>
  <si>
    <t>دعم السلع الغذائية الاساسية</t>
  </si>
  <si>
    <t xml:space="preserve">الدعم التشغيلي للشركات الحكومية </t>
  </si>
  <si>
    <t>دعم المنتجات النفطية</t>
  </si>
  <si>
    <t>استخدام فائض سنوات سابقة</t>
  </si>
  <si>
    <t xml:space="preserve">اجمالي الايرادات </t>
  </si>
  <si>
    <t xml:space="preserve">جملة المصروفات الجارية </t>
  </si>
  <si>
    <t>جملة المصروفات الاستثمارية</t>
  </si>
  <si>
    <t>المساهمات ونفقات اخرى :</t>
  </si>
  <si>
    <t>جملة المساهمات ونفقات الاخرى</t>
  </si>
  <si>
    <t xml:space="preserve">اجمالي الانفاق العام </t>
  </si>
  <si>
    <t xml:space="preserve"> العجز  ( اولا - ثانيا )</t>
  </si>
  <si>
    <t>رابعا :</t>
  </si>
  <si>
    <t>صافي الاقتراض المحلي :</t>
  </si>
  <si>
    <t>جملة وسائل التمويل</t>
  </si>
  <si>
    <t>ـــــ القروض المتوقع استلامها</t>
  </si>
  <si>
    <t>ــــ القروض المتوقع سدادها</t>
  </si>
  <si>
    <t>ــــ  القروض المتوقع استلامها</t>
  </si>
  <si>
    <t>ـــــ القروض المتوقع سدادها</t>
  </si>
  <si>
    <t>ــــــــــ</t>
  </si>
  <si>
    <r>
      <t xml:space="preserve">(مليون </t>
    </r>
    <r>
      <rPr>
        <b/>
        <sz val="11"/>
        <rFont val="Simplified Arabic"/>
        <family val="1"/>
      </rPr>
      <t>ريال</t>
    </r>
    <r>
      <rPr>
        <b/>
        <sz val="11"/>
        <rFont val="Simplified Arabic"/>
        <family val="0"/>
      </rPr>
      <t xml:space="preserve"> عماني)</t>
    </r>
  </si>
  <si>
    <t>تابع جدول رقم (1)</t>
  </si>
  <si>
    <t>الحساب الختامي للدولة للسنة المالية 2015</t>
  </si>
  <si>
    <t>السنة المالية 2015</t>
  </si>
  <si>
    <t xml:space="preserve"> الحساب الختامي للدولة للسنة المالية 2015 </t>
  </si>
  <si>
    <t>26)</t>
  </si>
  <si>
    <t>صافي الحركة الحسابات الحكومية</t>
  </si>
  <si>
    <t>المصروفات الاستثمارية للشركات الحكومية</t>
  </si>
  <si>
    <t>ــ 4 ــ</t>
  </si>
  <si>
    <t>الاجمالي</t>
  </si>
  <si>
    <t>ـــــ</t>
  </si>
  <si>
    <t>احتياطي مخصص ( ايراد غير موزع )</t>
  </si>
  <si>
    <t>ــــ سندات حكومية " فوائد مستلمة "</t>
  </si>
  <si>
    <t xml:space="preserve"> ــــ اقتراض </t>
  </si>
  <si>
    <t>ــــ تمويل بتك الاسكان العماني</t>
  </si>
  <si>
    <t xml:space="preserve">ــــ تمويل القطاع الصناعي </t>
  </si>
  <si>
    <t xml:space="preserve"> ــــ تمويل مؤسسات اخرى</t>
  </si>
  <si>
    <t>وزارة المالية :</t>
  </si>
  <si>
    <t>وزارة النفط والغاز ( قطاع الغاز )</t>
  </si>
  <si>
    <t>شرطة عُمان السلطانية</t>
  </si>
  <si>
    <t>وزارة المالية ( الحساب الخاص )</t>
  </si>
  <si>
    <t>وزارة الدفاع</t>
  </si>
  <si>
    <t>الهيئة العامة للتعدين</t>
  </si>
  <si>
    <t xml:space="preserve">الهيئة العامة لتنمية المؤسسات الصغيرة والمتوسطة </t>
  </si>
  <si>
    <t xml:space="preserve">محكمة القضاء الاداري </t>
  </si>
  <si>
    <t xml:space="preserve">الهيئة العامة للطيران المدني </t>
  </si>
  <si>
    <t xml:space="preserve">مشروع جامعة عمان </t>
  </si>
  <si>
    <t>مجلس الشؤون الادارية للقضاء</t>
  </si>
  <si>
    <t>الهيئة العامة لسجل القوى العاملة</t>
  </si>
  <si>
    <t>هيئة المنطقة الاقتصادية الخاصة بالدقم</t>
  </si>
  <si>
    <t>الهئة العامة للاعتماد الاكاديمي</t>
  </si>
  <si>
    <t>الهيئة العامة للاذاعة والتلفزيون</t>
  </si>
  <si>
    <t>الهيئة العامة لحماية المستهلك</t>
  </si>
  <si>
    <t xml:space="preserve">الهيئة العامة للكهرباء والمياه </t>
  </si>
  <si>
    <t>وزارة البيئة والشئون المناخية</t>
  </si>
  <si>
    <t>هيئة الوثائق والمحفوظات الوطنية</t>
  </si>
  <si>
    <t>وزارة القوى العاملة</t>
  </si>
  <si>
    <t>المجلس العماني للاختصاصات الطبية</t>
  </si>
  <si>
    <t>مجلس البحث العلمي</t>
  </si>
  <si>
    <t xml:space="preserve">وزارة السياحة </t>
  </si>
  <si>
    <t>الهيئة العامة للصناعات الحرفية</t>
  </si>
  <si>
    <t>الادعاء العام</t>
  </si>
  <si>
    <t>جهاز الرقابة المالية والادارية للدولة</t>
  </si>
  <si>
    <t>مجلس الدولة</t>
  </si>
  <si>
    <t>وزارة الاوقاف والشئون الدينية</t>
  </si>
  <si>
    <t>منحة نهاية الخدمة لموظفي الحكومة</t>
  </si>
  <si>
    <t xml:space="preserve">المجلس الاعلى للتخطيط </t>
  </si>
  <si>
    <t xml:space="preserve">وزارة التعليم العالي </t>
  </si>
  <si>
    <t>(بالريال العماني)</t>
  </si>
  <si>
    <t xml:space="preserve">والهيئات العامة للسنة المالية 2015                                                                                       </t>
  </si>
  <si>
    <t>الايرادات الجارية  للوزارات والوحدات الحكومية</t>
  </si>
  <si>
    <t>تابع جدول رقم (2)</t>
  </si>
  <si>
    <t>ــ 3 ــ</t>
  </si>
  <si>
    <t>معهد الادارة العامة</t>
  </si>
  <si>
    <t>وزارة الشئون الرياضية</t>
  </si>
  <si>
    <t>فائض الهيئات العامة ( هيئة تنظيم الاتصالات )</t>
  </si>
  <si>
    <t>وزارة المالية ( مخصصات اخرى )</t>
  </si>
  <si>
    <t>جامعة السلطان قابوس والمستشفى التعليمي</t>
  </si>
  <si>
    <t>وزارة الخدمة المدنية</t>
  </si>
  <si>
    <t>مجلس الشورى</t>
  </si>
  <si>
    <t xml:space="preserve">مجلس المناقصات </t>
  </si>
  <si>
    <t>مكتب وزير الدولة ومحافظ مسقط</t>
  </si>
  <si>
    <t>مكتب وزير الدولة ومحافظ ظفار</t>
  </si>
  <si>
    <t>اللجنة العليا للاحتفالات بالعيد الوطني</t>
  </si>
  <si>
    <t xml:space="preserve">وزارة البلديات الاقليمية  وموارد المياه    </t>
  </si>
  <si>
    <t xml:space="preserve">وزارة الاسكان    </t>
  </si>
  <si>
    <t xml:space="preserve">وزارة النقل والاتصالات </t>
  </si>
  <si>
    <t xml:space="preserve">وزارة التراث والثقافة  </t>
  </si>
  <si>
    <t>وزارة التنمية الاجتماعية</t>
  </si>
  <si>
    <t>وزارة التربية والتعليم</t>
  </si>
  <si>
    <t>وزارة الصحة</t>
  </si>
  <si>
    <t xml:space="preserve">وزارة العدل </t>
  </si>
  <si>
    <t>وزارة الزراعة والثروة السمكية</t>
  </si>
  <si>
    <t>وزارة النفط والغاز</t>
  </si>
  <si>
    <t>وزارة التجارة والصناعة</t>
  </si>
  <si>
    <t>وزارة الاعلام</t>
  </si>
  <si>
    <t>وزارة الداخلية</t>
  </si>
  <si>
    <t>وزارة الخارجية</t>
  </si>
  <si>
    <t xml:space="preserve">وزارة المالية </t>
  </si>
  <si>
    <t>وزارة الشئون القانونية</t>
  </si>
  <si>
    <t>الامانة العامة لمجلس الوزراء</t>
  </si>
  <si>
    <t xml:space="preserve">مكتب نائب رئيس الوزراء لشئون مجلس الوزراء </t>
  </si>
  <si>
    <t>ديوان البلاط السلطاني</t>
  </si>
  <si>
    <t>والهيئات العامة للسنة المالية 2015</t>
  </si>
  <si>
    <t>جدول رقم (2)</t>
  </si>
  <si>
    <t>ـ 7 ـ</t>
  </si>
  <si>
    <t>ـــــــــــ</t>
  </si>
  <si>
    <t>جملة  الاخرى</t>
  </si>
  <si>
    <t>ــــ سندات حكومية " فوائد محصلة "</t>
  </si>
  <si>
    <t xml:space="preserve"> ـــــ اقتراض</t>
  </si>
  <si>
    <t xml:space="preserve">  ـــــ تمويل مؤسسات اخرى</t>
  </si>
  <si>
    <t>اخــــــــرى :</t>
  </si>
  <si>
    <t>جملة الشئون الاقتصادية الاخرى</t>
  </si>
  <si>
    <t>شئون اقتصادية اخرى :</t>
  </si>
  <si>
    <t>جملة قطاع النقل والاتصالات</t>
  </si>
  <si>
    <t xml:space="preserve">هيئة تنظيم الاتصالات </t>
  </si>
  <si>
    <t xml:space="preserve">وزارة النقل والاتصالات ( قطاع الاتصالات )  </t>
  </si>
  <si>
    <t xml:space="preserve">وزارة النقل والاتصالات ( قطاع النقل )  </t>
  </si>
  <si>
    <t>قطاع النقل والاتصالات :</t>
  </si>
  <si>
    <t>جملة قطاع التعدين والتصنيع والانشاء :</t>
  </si>
  <si>
    <t>وزارة المالية ( تمويل القطاع الصناعي  )</t>
  </si>
  <si>
    <t>قطاع التعدين والتصنيع والانشاء :</t>
  </si>
  <si>
    <t>جملة قطاع الزراعة والثروة السمكية</t>
  </si>
  <si>
    <t>وزارة الزراعة  والثروة السمكية</t>
  </si>
  <si>
    <t>قطاع الزراعة والثروة السمكية :</t>
  </si>
  <si>
    <t>جملة قطاع الطاقة والوقود</t>
  </si>
  <si>
    <t>وزارة النفط والغاز ( قطاع النفط )</t>
  </si>
  <si>
    <t>قطاع الطاقة والوقود :</t>
  </si>
  <si>
    <t>جملة قطاع الثقافة والشئون الدينية</t>
  </si>
  <si>
    <t>مجلس الدولة ( اللجنة الوطنية للشباب )</t>
  </si>
  <si>
    <t xml:space="preserve">وزارة التراث والثقافة </t>
  </si>
  <si>
    <t>وزارة التربية والتعليم ( المديرية العامة للكشافة والمرشدات )</t>
  </si>
  <si>
    <t>قطاع  الثقافة والشئون الدينية :</t>
  </si>
  <si>
    <t xml:space="preserve">الفعلي </t>
  </si>
  <si>
    <t xml:space="preserve">( حسب التخصصات الوظيفية ) </t>
  </si>
  <si>
    <t xml:space="preserve"> والهيئات العامة للسنة المالية 2015</t>
  </si>
  <si>
    <t xml:space="preserve">الايرادات الجارية  للوزارات والوحدات الحكومية </t>
  </si>
  <si>
    <t>تابع جدول رقم (1/2)</t>
  </si>
  <si>
    <t>ــ 6 ــ</t>
  </si>
  <si>
    <t>جملة قطاع الاسكان</t>
  </si>
  <si>
    <t>الهيئة العامة للكهرباء والمياه</t>
  </si>
  <si>
    <t>وزارة البلديات الاقليمية وموارد المياه  ( قطاع البلديات الاقليمية )</t>
  </si>
  <si>
    <t>وزارة البلديات الاقليمية وموارد المياه  ( قطاع موارد المياه )</t>
  </si>
  <si>
    <t xml:space="preserve">وزارة  الاسكان   </t>
  </si>
  <si>
    <t>ديوان البلاط السلطاني ( بلدية مسقط وبلدية صحار )</t>
  </si>
  <si>
    <t>قطاع الاسكان :</t>
  </si>
  <si>
    <t>جملة قطاع الضمان والرعاية الاجتماعية</t>
  </si>
  <si>
    <t>وزارة المالية ( بنك الاسكان العماني )</t>
  </si>
  <si>
    <t>وزارة القوى العاملة ( قطاع العمل )</t>
  </si>
  <si>
    <t xml:space="preserve">منحة نهاية الخدمة لموظفي الحكومة </t>
  </si>
  <si>
    <t>قطاع الضمان والرعاية الاجتماعية :</t>
  </si>
  <si>
    <t>جملة قطاع الصحة</t>
  </si>
  <si>
    <t>قطاع الصحة :</t>
  </si>
  <si>
    <t>جملة قطاع التعليم</t>
  </si>
  <si>
    <t>وزارة القوى العاملة ( قطاع التعليم التقني والتدريب المهني )</t>
  </si>
  <si>
    <t>الهيئة العمانية للاعتماد الاكاديمي</t>
  </si>
  <si>
    <t xml:space="preserve">المجلس العماني للاختصاصات الطبية </t>
  </si>
  <si>
    <t xml:space="preserve">وزارة الاوقاف والشئون الدينية  ( كلية العلوم الشرعية )  </t>
  </si>
  <si>
    <t>وزارة التعليم العالي</t>
  </si>
  <si>
    <t>وزارة الصحة ( المعاهد الصحية والمديرية العامة للتعليم والتدريب )</t>
  </si>
  <si>
    <t>وزارة العدل ( المعهد العالي للقضاء )</t>
  </si>
  <si>
    <t>قطاع التعليم :</t>
  </si>
  <si>
    <t>ــ 5 ــ</t>
  </si>
  <si>
    <t>جملة قطاع الامن والنظام العام</t>
  </si>
  <si>
    <t>محكمة القضاء الاداري</t>
  </si>
  <si>
    <t xml:space="preserve">الادعاء العام </t>
  </si>
  <si>
    <t>قطاع الامن والنظام العام :</t>
  </si>
  <si>
    <t>جملة قطاع الدفاع</t>
  </si>
  <si>
    <t>قطاع الدفاع :</t>
  </si>
  <si>
    <t>جملة قطاع الخدمات العامة</t>
  </si>
  <si>
    <t>وزارة المالية  ( مخصصات اخرى)</t>
  </si>
  <si>
    <t>مجلس المناقصات</t>
  </si>
  <si>
    <t>مكتب نائب رئيس الوزراء لشئون مجلس الوزراء</t>
  </si>
  <si>
    <t>قطاع الخدمات العامة :</t>
  </si>
  <si>
    <t>جدول رقم (1/2)</t>
  </si>
  <si>
    <t>ــ 8 ــ</t>
  </si>
  <si>
    <t>الاجمالي ( أ + ب + ج )</t>
  </si>
  <si>
    <t>ـ</t>
  </si>
  <si>
    <t>( ج ـ احتياطي مخصص ( ايراد غير موزع</t>
  </si>
  <si>
    <t>جملة  ( ب ) الايرادات غير الضريبية</t>
  </si>
  <si>
    <t xml:space="preserve">  ايرادات نفطية اخرى</t>
  </si>
  <si>
    <t xml:space="preserve">  ايرادات متنوعة ( اخرى )</t>
  </si>
  <si>
    <t xml:space="preserve">  ايرادات طبية</t>
  </si>
  <si>
    <t xml:space="preserve">  ايرادات زراعية مختلفة</t>
  </si>
  <si>
    <t xml:space="preserve">  مبيعات مواد غذائية</t>
  </si>
  <si>
    <t xml:space="preserve">  ايرادات تعدين</t>
  </si>
  <si>
    <t xml:space="preserve">  تعويضات وغرامات وجزاءات</t>
  </si>
  <si>
    <t xml:space="preserve">  رسوم واتعاب ادارية مختلفة</t>
  </si>
  <si>
    <t xml:space="preserve">  رسوم الهجرة والجوازات</t>
  </si>
  <si>
    <t xml:space="preserve">  فوائد على ودائع البنوك والقروض المدينة</t>
  </si>
  <si>
    <t xml:space="preserve">  ارباح الاستثمارات في الاسهم وحصص رأس المال </t>
  </si>
  <si>
    <t xml:space="preserve">  ايرادات تأجير عقارات حكومية</t>
  </si>
  <si>
    <t xml:space="preserve">  فائض الهيئات العامة </t>
  </si>
  <si>
    <t xml:space="preserve">  ايرادات خدمات مرفق الاتصالات</t>
  </si>
  <si>
    <t xml:space="preserve">  ايرادات الموانيء</t>
  </si>
  <si>
    <t xml:space="preserve">  ايرادات المطارات</t>
  </si>
  <si>
    <t xml:space="preserve">  ايرادات مياه مختلفة</t>
  </si>
  <si>
    <t xml:space="preserve">  ايرادات بيع المياه</t>
  </si>
  <si>
    <t>ب - ايرادات غير ضريبية :</t>
  </si>
  <si>
    <t>جملة ( أ ) ايرادات الضرائب والرسوم</t>
  </si>
  <si>
    <t xml:space="preserve">  ضريبة جمركية</t>
  </si>
  <si>
    <t xml:space="preserve">  تراحيص الاتصالات</t>
  </si>
  <si>
    <t>ــــ</t>
  </si>
  <si>
    <t xml:space="preserve">  رسوم محلية مختلفة</t>
  </si>
  <si>
    <t xml:space="preserve">  رسوم امتياز مرافق     </t>
  </si>
  <si>
    <t xml:space="preserve">  رسوم فنادق ومرافق اخرى    </t>
  </si>
  <si>
    <t xml:space="preserve">  رخص وسائل النقل</t>
  </si>
  <si>
    <t xml:space="preserve">  رخص ممارسة الاعمال التجارية</t>
  </si>
  <si>
    <t xml:space="preserve">  رسوم المعاملات العقارية</t>
  </si>
  <si>
    <t xml:space="preserve">  رسوم البلدية على الايجارات</t>
  </si>
  <si>
    <t xml:space="preserve">  رسوم التراخيص باستقدام العمال غير العمانيين</t>
  </si>
  <si>
    <r>
      <t xml:space="preserve">  ضريبة الدخل </t>
    </r>
    <r>
      <rPr>
        <sz val="11"/>
        <rFont val="Simplified Arabic"/>
        <family val="1"/>
      </rPr>
      <t>(على الشركات وعلى المؤسسات )</t>
    </r>
  </si>
  <si>
    <t>أ - ايرادات الضرائب والرسوم :</t>
  </si>
  <si>
    <t>( حسب البنود )</t>
  </si>
  <si>
    <t xml:space="preserve">الايرادات الجارية للسنة المالية 2015 </t>
  </si>
  <si>
    <t>جدول رقم (2/2)</t>
  </si>
  <si>
    <t>ــ 9 ــ</t>
  </si>
  <si>
    <t>اجمالي الاستردادات الرأسمالية</t>
  </si>
  <si>
    <t>وزارة المالية  ( تمويل مؤسسات اخرى )</t>
  </si>
  <si>
    <t>اخرى :</t>
  </si>
  <si>
    <t>استردادات رأسمالية :</t>
  </si>
  <si>
    <t>اجمالي الايرادات الرأسمالية</t>
  </si>
  <si>
    <t>جملة قطاع الطاقة والوفود :</t>
  </si>
  <si>
    <t>قطاع الطاقة والوفود :</t>
  </si>
  <si>
    <t xml:space="preserve">وزارة الاسكان  </t>
  </si>
  <si>
    <r>
      <t>ديوان البلاط</t>
    </r>
    <r>
      <rPr>
        <sz val="10"/>
        <rFont val="Arial"/>
        <family val="2"/>
      </rPr>
      <t xml:space="preserve"> </t>
    </r>
    <r>
      <rPr>
        <sz val="12"/>
        <rFont val="Simplified Arabic"/>
        <family val="1"/>
      </rPr>
      <t>السلطاني ( بلدية  صحار )</t>
    </r>
  </si>
  <si>
    <t>ايرادات رأسمالية :</t>
  </si>
  <si>
    <t>( حسب التخصصات الوظيفية )</t>
  </si>
  <si>
    <t>الايرادات الرأسمالة والاستردادات الرأسمالية للوزارات المدنية للسنة المالية 2015</t>
  </si>
  <si>
    <t>جدول رقم (3)</t>
  </si>
  <si>
    <t>ـ 10 ـ</t>
  </si>
  <si>
    <t>جملة بيع الاستثمارات</t>
  </si>
  <si>
    <t>بيع استثمارات في هيئات ومؤسسات عامة وخاصة</t>
  </si>
  <si>
    <t>بيع استثمارات :</t>
  </si>
  <si>
    <t>جملة استرداد اقساط القروض</t>
  </si>
  <si>
    <t>استرداد قروض من هيئات ومؤسسات عامة وغيرها</t>
  </si>
  <si>
    <t>استرداد اقساط القروض :</t>
  </si>
  <si>
    <t>تحويلات راسمالية محلية</t>
  </si>
  <si>
    <t>ايرادات بيع اراضي حكومية</t>
  </si>
  <si>
    <t>ايرادات بيع مساكن اجتماعية ومباني حكومية</t>
  </si>
  <si>
    <t xml:space="preserve">( حسب البنود ) </t>
  </si>
  <si>
    <t>الايرادات الرأسمالية والاستردادات الرأسمالية للسنة المالية 2015</t>
  </si>
  <si>
    <t>جدول رقم (1/3)</t>
  </si>
  <si>
    <t>ــ 12 ــ</t>
  </si>
  <si>
    <t>ــــــ</t>
  </si>
  <si>
    <t xml:space="preserve">احتياطي مخصص </t>
  </si>
  <si>
    <t>الهيئة العمانية للشراكة من اجل التنمية</t>
  </si>
  <si>
    <t xml:space="preserve">الهيئة العامة للطيران المدني  </t>
  </si>
  <si>
    <t>مشروع جامعة عمان ( المصروفات التأسيسية )</t>
  </si>
  <si>
    <r>
      <t>مجلس الشؤون الادارية للقضاء</t>
    </r>
    <r>
      <rPr>
        <sz val="10"/>
        <rFont val="Simplified Arabic"/>
        <family val="1"/>
      </rPr>
      <t>( المحاكم والامانة العامة للمجلس )</t>
    </r>
  </si>
  <si>
    <t xml:space="preserve">الهيئة العامة لسجل القوى العاملة </t>
  </si>
  <si>
    <t>الهيئة العامة للاعتماد الاكاديمي</t>
  </si>
  <si>
    <t>تعويضات</t>
  </si>
  <si>
    <t>جهازالرقابة المالية والادارية للدولة</t>
  </si>
  <si>
    <t xml:space="preserve">حصة الحكومة في معاشات موظفي الحكومة العمانيين </t>
  </si>
  <si>
    <t>موازنات الفائض والدعم</t>
  </si>
  <si>
    <t>وزارة المالية  ( مخصصات اخرى )</t>
  </si>
  <si>
    <t>للسنة المالية 2015</t>
  </si>
  <si>
    <t>المصروفات الجارية للوزارات المدنية والوحدات الحكومية والهيئات العامة</t>
  </si>
  <si>
    <t>تابع جدول رقم (4)</t>
  </si>
  <si>
    <t>ــ 11 ــ</t>
  </si>
  <si>
    <t xml:space="preserve">وزارة الخدمة المدنية </t>
  </si>
  <si>
    <t>مكتب مستشار جلالة السلطان لشئون التخطيط الاقتصادي</t>
  </si>
  <si>
    <t xml:space="preserve">وزارة البلديات الاقليمية وموارد المياه   </t>
  </si>
  <si>
    <t xml:space="preserve">وزارة  الاسكان     </t>
  </si>
  <si>
    <t xml:space="preserve">وزارة  النقل والاتصالات </t>
  </si>
  <si>
    <t xml:space="preserve">وزارة الزراعة والثروة السمكية </t>
  </si>
  <si>
    <t>شئون البلاط السلطاني</t>
  </si>
  <si>
    <t>جدول رقم (4)</t>
  </si>
  <si>
    <t>ـ 15 ـ</t>
  </si>
  <si>
    <t>ــــــــــــ</t>
  </si>
  <si>
    <t>احتياطي مخصص</t>
  </si>
  <si>
    <t xml:space="preserve">الهيئة العمانية للشراكة من اجل التنمية </t>
  </si>
  <si>
    <t>الهيئة العامة لتنمية المؤسسات الصغيرة والمتوسطة</t>
  </si>
  <si>
    <t xml:space="preserve"> الهيئة العامة للمخازن والاحتياطي الغذائي</t>
  </si>
  <si>
    <t xml:space="preserve"> (  الهيئة العامة لترويج الاستثمار وتنمية الصادرات )وزارة الخارجية   </t>
  </si>
  <si>
    <t xml:space="preserve">التخطيط الاقتصادي ) </t>
  </si>
  <si>
    <t xml:space="preserve">ديوان البلاط السلطاني ( مكتب مستشار جلالة السلطان لشؤون </t>
  </si>
  <si>
    <t>13) شئون اقتصادية اخرى :</t>
  </si>
  <si>
    <t>هيئة تقنية المعلومات</t>
  </si>
  <si>
    <t xml:space="preserve">وزارة النقل والاتصالات ( قطاع  الاتصالات ) </t>
  </si>
  <si>
    <t xml:space="preserve">وزارة النقل والاتصالات ( قطاع  النقل ) </t>
  </si>
  <si>
    <t>12) قطاع النقل والاتصالات :</t>
  </si>
  <si>
    <t>ديوان البلاط السلطاني ( مشرع زراعة المليون نخله )</t>
  </si>
  <si>
    <t>10) قطاع الزراعة والثروة السمكية :</t>
  </si>
  <si>
    <t>9) قطاع الطاقة والوقود :</t>
  </si>
  <si>
    <t>الميزانية  المعتمدة</t>
  </si>
  <si>
    <t>المصروفات الجارية للوزارات المدنية والوحدات الحكومية والهيئات العامة للسنه المالية 2015</t>
  </si>
  <si>
    <t>تابع جدول رقم (1/4)</t>
  </si>
  <si>
    <t>ــ 14 ــ</t>
  </si>
  <si>
    <t xml:space="preserve">الهيئة العامة للاذاعة والتلفزيون </t>
  </si>
  <si>
    <t>شؤون البلاط السلطاني  ( دار الاوبرا السلطانية )</t>
  </si>
  <si>
    <t xml:space="preserve"> مؤسسة عُمان للصحافة والنشر والاعلان </t>
  </si>
  <si>
    <t>وزارة التربية والتعليم  ( المديرية العامة للكشافة والمرشدات )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</si>
  <si>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الثقافية)</t>
    </r>
  </si>
  <si>
    <t>8) قطاع الثقافة والشئون الدينية :</t>
  </si>
  <si>
    <t xml:space="preserve">وزارة البلديات الاقليمية وموارد المياه ( قطاع موارد المياه ) </t>
  </si>
  <si>
    <r>
      <t>وزارة البلديات الاقليمية وموارد المياه (</t>
    </r>
    <r>
      <rPr>
        <sz val="10"/>
        <rFont val="Simplified Arabic"/>
        <family val="1"/>
      </rPr>
      <t xml:space="preserve"> قطاع</t>
    </r>
    <r>
      <rPr>
        <sz val="12"/>
        <rFont val="Simplified Arabic"/>
        <family val="1"/>
      </rPr>
      <t xml:space="preserve"> البلديات الاقليمية ) </t>
    </r>
  </si>
  <si>
    <t>7) قطاع الاسكان :</t>
  </si>
  <si>
    <t xml:space="preserve">وزارة القوى العاملة  ( قطاع العمل ) </t>
  </si>
  <si>
    <t xml:space="preserve">منحة نهاية الخدمة لموظفي الحكومة  </t>
  </si>
  <si>
    <t xml:space="preserve">الهيئة العامة للتامينات الاجتماعية </t>
  </si>
  <si>
    <t>مؤسسات اخرى</t>
  </si>
  <si>
    <t xml:space="preserve">وزارة التنمية الاجتماعية </t>
  </si>
  <si>
    <t>6) قطاع الضمان والرعاية الاجتماعية :</t>
  </si>
  <si>
    <t>5) قطاع الصحة :</t>
  </si>
  <si>
    <t>ـ 13 ـ</t>
  </si>
  <si>
    <t xml:space="preserve">وزارة القوى العاملة ( قطاع التعليم التقني والتدريب المهني ) </t>
  </si>
  <si>
    <t>الهيئة العامة للصناعات الحرفية ( مراكز تدريب الصناعات الحرفية )</t>
  </si>
  <si>
    <t xml:space="preserve">وزارة الاوقاف والشئون الدينية ( كلية العلوم الشرعية ) </t>
  </si>
  <si>
    <t xml:space="preserve">وزارة الخارجية ( المعهد الدبلوماسي ) </t>
  </si>
  <si>
    <t>ديوان البلاد السلطاني ( مجلس التعليم )</t>
  </si>
  <si>
    <t>4) قطاع التعليم :</t>
  </si>
  <si>
    <t>مجلس الشؤون الادارية للقضاء ( المحاكم والامانة العامة للمجلس )</t>
  </si>
  <si>
    <t>وزارة العدل</t>
  </si>
  <si>
    <t>3) قطاع الامن والنظام العام :</t>
  </si>
  <si>
    <t xml:space="preserve">تعويضات </t>
  </si>
  <si>
    <t>1) قطاع الخدمات العامة :</t>
  </si>
  <si>
    <t>جدول رقم (1/4)</t>
  </si>
  <si>
    <t>ــ 19 ــ</t>
  </si>
  <si>
    <r>
      <t>الاجمالي ( أ + ب + ج + د</t>
    </r>
    <r>
      <rPr>
        <b/>
        <sz val="10"/>
        <rFont val="Arial"/>
        <family val="2"/>
      </rPr>
      <t xml:space="preserve">  </t>
    </r>
    <r>
      <rPr>
        <b/>
        <sz val="12"/>
        <rFont val="Simplified Arabic"/>
        <family val="1"/>
      </rPr>
      <t>)</t>
    </r>
  </si>
  <si>
    <t>( د ) احتياطي مخصص</t>
  </si>
  <si>
    <t>(1+2+3+4+5+6+7+8)</t>
  </si>
  <si>
    <t>(ج) مجموع الدعم والتحويلات الجارية الاخرى</t>
  </si>
  <si>
    <t>جملة الاشتراكات في المنظمات غير المالية</t>
  </si>
  <si>
    <t xml:space="preserve">    منظمات دولية</t>
  </si>
  <si>
    <t xml:space="preserve">    منظمات عربية</t>
  </si>
  <si>
    <t xml:space="preserve">    منظمات مجلس التعاون لدول الخليج العربية</t>
  </si>
  <si>
    <t>8) الاشتراكات في المنظمات غير المالية :</t>
  </si>
  <si>
    <t>جملة المساعدات والمعونات الخارجية</t>
  </si>
  <si>
    <t xml:space="preserve">    مساعدات ومعونات خارجية</t>
  </si>
  <si>
    <t>7) مساعدات ومعونات خارجية :</t>
  </si>
  <si>
    <t>جملة المساعدات والمعونات الداخلية</t>
  </si>
  <si>
    <t xml:space="preserve">    مساعدات ومعونات داخلية</t>
  </si>
  <si>
    <t>6) مساعدات ومعونات داخلية :</t>
  </si>
  <si>
    <t>جملة تعويضات عن الضرر</t>
  </si>
  <si>
    <t xml:space="preserve">     تعويضات اخرى </t>
  </si>
  <si>
    <t xml:space="preserve">     تعويضات الضرر عن الحوادث </t>
  </si>
  <si>
    <t>5) تعويضات عن الضرر :</t>
  </si>
  <si>
    <t>جملة الدعم للمواطنين</t>
  </si>
  <si>
    <t xml:space="preserve">    خسائر بيع البسور</t>
  </si>
  <si>
    <t xml:space="preserve">    مخصصات تنمية ريفية</t>
  </si>
  <si>
    <t xml:space="preserve">    دعم الحرف</t>
  </si>
  <si>
    <t>4) دعم للمواطنين :</t>
  </si>
  <si>
    <t>جملة المساعدات للمواطنين</t>
  </si>
  <si>
    <t xml:space="preserve">    مساعدات مختلفة</t>
  </si>
  <si>
    <t xml:space="preserve">    مخصصات الاعاشة للطلبة</t>
  </si>
  <si>
    <t xml:space="preserve">    منح ومساعدات طارئة</t>
  </si>
  <si>
    <t xml:space="preserve">    مخصصات الشيوخ والقبائل</t>
  </si>
  <si>
    <t xml:space="preserve">    منح ومساعدات اجتماعية</t>
  </si>
  <si>
    <t>3) مساعدات للمواطنين :</t>
  </si>
  <si>
    <t>مساعدات ودعم وتعويضات للمواطنين :</t>
  </si>
  <si>
    <t>جملة التحويلات للهيئات والمؤسسات التي لا تهدف للكسب</t>
  </si>
  <si>
    <t xml:space="preserve">    تحويلات للاندية والاتحادات الرياضية</t>
  </si>
  <si>
    <t>2) تحويلات للهيئات والمؤسسات التي لا تهدف للكسب :</t>
  </si>
  <si>
    <t>المصروفات الجارية للسنة المالية 2015</t>
  </si>
  <si>
    <t>تابع جدول رقم (2/4)</t>
  </si>
  <si>
    <t>ــ 18 ــ</t>
  </si>
  <si>
    <t>جملة الدعـــــــــــــــم</t>
  </si>
  <si>
    <t xml:space="preserve">    الشركات والمؤسسات</t>
  </si>
  <si>
    <t xml:space="preserve">    الهيئات العامة</t>
  </si>
  <si>
    <t xml:space="preserve">    الهيئات والمؤسسات (غير المالية )  :</t>
  </si>
  <si>
    <t>1) الدعم :</t>
  </si>
  <si>
    <t>(ج) دعم وتحويلات جارية اخرى :</t>
  </si>
  <si>
    <t>(ب) مجموع المستلزمات السلعية والخدمية (1+3+4)</t>
  </si>
  <si>
    <t>جملة مصروفات الخدمات الحكومية</t>
  </si>
  <si>
    <t>تكاليف استئجار خطوط البيانات وشبكة المعلومات الدولية</t>
  </si>
  <si>
    <t>تكاليف استهلاك المياه</t>
  </si>
  <si>
    <t>تكاليف استهلاك الكهرباء</t>
  </si>
  <si>
    <t>خدمات الاتصالات ( البريد والبرق والهاتف )</t>
  </si>
  <si>
    <t>4) مصروفات خدمات حكومية :</t>
  </si>
  <si>
    <t>جملة المستلزمات الخدمية</t>
  </si>
  <si>
    <t>تكاليف اقامة المهرجانات</t>
  </si>
  <si>
    <t>صيانة اثاث ومعدات منشآت صحية ومختبرات</t>
  </si>
  <si>
    <t xml:space="preserve">صيانة اثاث ومعدات تعليمية </t>
  </si>
  <si>
    <t>تكاليف بعثات دراسية</t>
  </si>
  <si>
    <t>مصروفات غير مبوبة</t>
  </si>
  <si>
    <t>مردودات من ايرادات سنوات سابقة</t>
  </si>
  <si>
    <t>خسارة  تغير سعر العملة</t>
  </si>
  <si>
    <t>مصروفات بنكية</t>
  </si>
  <si>
    <t>عقود خدمات اخرى</t>
  </si>
  <si>
    <t>عقود خدمات تشغيلية</t>
  </si>
  <si>
    <t>عقود خدمات استشارية</t>
  </si>
  <si>
    <t>تكاليف تمديدات كهربائية خارج مسقط</t>
  </si>
  <si>
    <t>تكاليف توصيلات كهربائية خارج مسقط</t>
  </si>
  <si>
    <t>تكاليف استئجار سيارات ووسائل نقل</t>
  </si>
  <si>
    <t>تكاليف الاحتفال بالعيد الوطني</t>
  </si>
  <si>
    <t>تكاليف خدمات اخرى</t>
  </si>
  <si>
    <t>مصروفات علاج بالخارج</t>
  </si>
  <si>
    <t>تابع 3) مستلزمات خدمية :</t>
  </si>
  <si>
    <t>المالية 2014</t>
  </si>
  <si>
    <t>الفعلي في السنة</t>
  </si>
  <si>
    <t>ـ 17 ـ</t>
  </si>
  <si>
    <t xml:space="preserve">تكاليف تدريب </t>
  </si>
  <si>
    <t>دعاية واعلان واقامة معارض</t>
  </si>
  <si>
    <t>اشتراكات في الصحف والمجلات</t>
  </si>
  <si>
    <t>مصروفات سفر في مهام رسمية</t>
  </si>
  <si>
    <t>تأمين على الاملاك والخزائن الحكومية</t>
  </si>
  <si>
    <t>تأمين على السيارات</t>
  </si>
  <si>
    <t>ايجارات عقارات</t>
  </si>
  <si>
    <t>صيانة اخرى</t>
  </si>
  <si>
    <t>صيانة اجهزة الحاسب الآلي</t>
  </si>
  <si>
    <t>صيانة آلات</t>
  </si>
  <si>
    <t>صيانة سيارات ووسائل نقل</t>
  </si>
  <si>
    <t>صيانة اثاث ومعدات مساكن</t>
  </si>
  <si>
    <t>صيانة اثاث ومعدات مكاتب</t>
  </si>
  <si>
    <t>صيانة مباني</t>
  </si>
  <si>
    <t>عقود نظافة</t>
  </si>
  <si>
    <t>صيانة طرق</t>
  </si>
  <si>
    <t>3) مستلزمات خدمية :</t>
  </si>
  <si>
    <t>جملة المستلزمات السلعية</t>
  </si>
  <si>
    <t xml:space="preserve">     مستلزمات سلعية اخرى</t>
  </si>
  <si>
    <t xml:space="preserve">     قطع غيار سيارات ووسائل النقل</t>
  </si>
  <si>
    <t xml:space="preserve">     وقود وزيوت للسيارات ووسائل النقل</t>
  </si>
  <si>
    <t xml:space="preserve">     قطع غيار للآلات والمعدات</t>
  </si>
  <si>
    <t xml:space="preserve">     غاز طبيعي</t>
  </si>
  <si>
    <t xml:space="preserve">     وقود وزيوت للآلات والمعدات</t>
  </si>
  <si>
    <t xml:space="preserve">     لوازم وامدادات الحاسب الآلي</t>
  </si>
  <si>
    <t xml:space="preserve">     لوازم وامدادات الاذاعة والتلفزيون</t>
  </si>
  <si>
    <t xml:space="preserve">     لوازم وامدادات الطرق والمباني</t>
  </si>
  <si>
    <t xml:space="preserve">     لوازم مكتبية ومطبوعات</t>
  </si>
  <si>
    <t xml:space="preserve">     مواد غذائية</t>
  </si>
  <si>
    <t xml:space="preserve">     لوازم تعليمية</t>
  </si>
  <si>
    <t>تابع 1) مستلزمات سلعية :</t>
  </si>
  <si>
    <t>ــ 16 ــ</t>
  </si>
  <si>
    <t>وعن اعضاء وموظفي الإدعاء بمبلغ 83509 ريال عماني</t>
  </si>
  <si>
    <r>
      <t>(***)</t>
    </r>
    <r>
      <rPr>
        <sz val="10"/>
        <rFont val="Arial"/>
        <family val="0"/>
      </rPr>
      <t xml:space="preserve"> يشمل مبلغ 516565 ريال عماني يمثل مساهمة الحكومة عن الموظفين العاملين في البحث العلمي بمبلغ 433056 ريال عماني  (***)</t>
    </r>
  </si>
  <si>
    <t>وعن اعضاء موظفي الادعاء العام بمبلغ 84390 ريال عماني</t>
  </si>
  <si>
    <r>
      <t xml:space="preserve">  </t>
    </r>
    <r>
      <rPr>
        <sz val="10"/>
        <color indexed="9"/>
        <rFont val="Arial"/>
        <family val="2"/>
      </rPr>
      <t>(**)</t>
    </r>
    <r>
      <rPr>
        <sz val="10"/>
        <rFont val="Arial"/>
        <family val="0"/>
      </rPr>
      <t xml:space="preserve">  يشمل مبلغ 485023 ريال عماني يمثل مساهمة الحكومة عن الموظفين العاملين في مجلس البحث العلمي بمبلغ 400633 ريال عماني    (**)</t>
    </r>
  </si>
  <si>
    <t xml:space="preserve"> وعن اعضاء وموظفي الادعاء العام بمبلغ 115082 ريال عماني</t>
  </si>
  <si>
    <r>
      <t>(*)</t>
    </r>
    <r>
      <rPr>
        <sz val="8"/>
        <rFont val="Arial"/>
        <family val="2"/>
      </rPr>
      <t xml:space="preserve">يشمل مبلغ 472905 ريال عماني يمثل مساهمة الحكومة عن الموظفين العاملين في مجلس البحث العلمي بمبلغ 357822 ريال عماني (*) </t>
    </r>
  </si>
  <si>
    <t xml:space="preserve">     مواد كيماوية ومبيدات حشرية</t>
  </si>
  <si>
    <t xml:space="preserve">     لوازم وامدادات زراعية</t>
  </si>
  <si>
    <t xml:space="preserve">      لوازم وامدادات طبية</t>
  </si>
  <si>
    <t>1) مستلزمات سلعية :</t>
  </si>
  <si>
    <t>(ب) مستلزمات سلعية وخدمية :</t>
  </si>
  <si>
    <t xml:space="preserve">(أ) مجموع المصروفات الخدمية والسلعية </t>
  </si>
  <si>
    <t>***</t>
  </si>
  <si>
    <t>حصة الحكومة في نظام معاشات موظفي الحكومة العمانيين **</t>
  </si>
  <si>
    <t>جملة المستحقات الاخرى</t>
  </si>
  <si>
    <t>منحة نهاية الخدمة للموظفين المعينين بغير طريق التعاقد</t>
  </si>
  <si>
    <t>تعويض فوائد بنك الاسكان العماني</t>
  </si>
  <si>
    <t>مكافات المحالين الى التقاعد المبكر</t>
  </si>
  <si>
    <t>تكاليف العقود الخاصة لشغل الوظائف المؤقتة</t>
  </si>
  <si>
    <t>ايجارات مساكن الموظفين</t>
  </si>
  <si>
    <t>مستحقات نهاية الخدمة لموظفي الحكومة غير العمانيين</t>
  </si>
  <si>
    <t>اجور اضافية</t>
  </si>
  <si>
    <t>تعويض نقدي عن الاجازة</t>
  </si>
  <si>
    <t>مكافآت</t>
  </si>
  <si>
    <t>مصروفات السفر</t>
  </si>
  <si>
    <t>تذاكر السفر</t>
  </si>
  <si>
    <t>مستحقات اخرى :</t>
  </si>
  <si>
    <t>جملة البدلات</t>
  </si>
  <si>
    <t>علاوة غلاء معيشة</t>
  </si>
  <si>
    <t>بدلات اخرى</t>
  </si>
  <si>
    <t>بدل نقل</t>
  </si>
  <si>
    <t>بدل اغتراب</t>
  </si>
  <si>
    <t>بدل طبيعة عمل</t>
  </si>
  <si>
    <t>بدل هاتف</t>
  </si>
  <si>
    <t>بدل مياه</t>
  </si>
  <si>
    <t>بدل كهرباء</t>
  </si>
  <si>
    <t>بدل سكن</t>
  </si>
  <si>
    <t>بــدلات :</t>
  </si>
  <si>
    <t>جملة الرواتب والاجور</t>
  </si>
  <si>
    <t>معاشات تقاعد الوزراء</t>
  </si>
  <si>
    <t>تكاليف تعيين الخريجين</t>
  </si>
  <si>
    <t>اجور المؤقتين</t>
  </si>
  <si>
    <t>رواتب اساسية</t>
  </si>
  <si>
    <t>رواتب وأجور :</t>
  </si>
  <si>
    <t>( أ ) مصروفات خدمية وسلعية :</t>
  </si>
  <si>
    <t>جدول رقم (2/4)</t>
  </si>
  <si>
    <t>ـ 21 ـ</t>
  </si>
  <si>
    <t>الاجمالـــــي</t>
  </si>
  <si>
    <r>
      <t>مجلس الشؤون الادارية للقضاء</t>
    </r>
    <r>
      <rPr>
        <sz val="10"/>
        <rFont val="Simplified Arabic"/>
        <family val="1"/>
      </rPr>
      <t xml:space="preserve"> </t>
    </r>
    <r>
      <rPr>
        <sz val="9"/>
        <rFont val="Simplified Arabic"/>
        <family val="1"/>
      </rPr>
      <t>( المحاكم والامانة العامة للمجلس )</t>
    </r>
    <r>
      <rPr>
        <sz val="12"/>
        <rFont val="Simplified Arabic"/>
        <family val="1"/>
      </rPr>
      <t xml:space="preserve"> </t>
    </r>
  </si>
  <si>
    <t xml:space="preserve">هيئة الوثائق والمحفوظات الوطنية </t>
  </si>
  <si>
    <t>وزارة السياحة</t>
  </si>
  <si>
    <t>موازنات الفائض والدعم ( صندوق الرفد )</t>
  </si>
  <si>
    <t xml:space="preserve">للسنة المالية 2015 </t>
  </si>
  <si>
    <t>المصروفات الراسمالية للوزارات المدنية والوحدات الحكومية والهيئات العامة</t>
  </si>
  <si>
    <t>تابع جدول رقم (5)</t>
  </si>
  <si>
    <t>ـ 20 ـ</t>
  </si>
  <si>
    <t xml:space="preserve">وزارة البلديات الاقليمية وموارد المياه    </t>
  </si>
  <si>
    <t xml:space="preserve">وزارة  الاسكان      </t>
  </si>
  <si>
    <t>جدول رقم (5)</t>
  </si>
  <si>
    <t>ــ 24 ــ</t>
  </si>
  <si>
    <t xml:space="preserve">وزارة السياحة  </t>
  </si>
  <si>
    <t>صندوق الرفد</t>
  </si>
  <si>
    <t>التخطيط الاقصادي )</t>
  </si>
  <si>
    <t xml:space="preserve">ديوان البلاط السلطاني ( مكتب مستشار جلالة السلطان  لشؤون </t>
  </si>
  <si>
    <t>ديوان البلاط السلطاني ( مشروع زراعة المليون نخلة )</t>
  </si>
  <si>
    <t>المصروفات الراسمالية للوزارات المدنية والوحدات الحكومية والهيئات العامة للسنه المالية 2015</t>
  </si>
  <si>
    <t>تابع جدول رقم (1/5)</t>
  </si>
  <si>
    <t>ـ 23 ـ</t>
  </si>
  <si>
    <t>شؤون البلاط السلطاني ( دار الاوبرا السلطانية )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</si>
  <si>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الثفافية )</t>
    </r>
  </si>
  <si>
    <t>قطاع الثقافة والشئون الدينية :</t>
  </si>
  <si>
    <t xml:space="preserve">وزارة البيئة والشئون المناخية </t>
  </si>
  <si>
    <t xml:space="preserve">وزارة البلديات الاقليمية وموارد المياه (  قطاع موارد المياه ) </t>
  </si>
  <si>
    <r>
      <t>وزارة البلديات الاقليمية وموارد المياه (</t>
    </r>
    <r>
      <rPr>
        <sz val="11"/>
        <rFont val="Simplified Arabic"/>
        <family val="1"/>
      </rPr>
      <t xml:space="preserve"> قطاع البلديات الاقليمية</t>
    </r>
    <r>
      <rPr>
        <sz val="10"/>
        <rFont val="Simplified Arabic"/>
        <family val="1"/>
      </rPr>
      <t xml:space="preserve"> </t>
    </r>
    <r>
      <rPr>
        <sz val="12"/>
        <rFont val="Simplified Arabic"/>
        <family val="1"/>
      </rPr>
      <t xml:space="preserve">) </t>
    </r>
  </si>
  <si>
    <t xml:space="preserve">وزارة القوى العاملة ( قطاع العمل ) </t>
  </si>
  <si>
    <t>ــ 22 ــ</t>
  </si>
  <si>
    <t xml:space="preserve">الهيئة العامة للاعتماد الاكاديمي </t>
  </si>
  <si>
    <t>وزارة الخارجية ( المعهد الدبلوماسي )</t>
  </si>
  <si>
    <t>ديوان البلاط السلطاني ( مجلس التعليم )</t>
  </si>
  <si>
    <t xml:space="preserve"> محكمة القضاء الاداري </t>
  </si>
  <si>
    <t>جدول رقم (1/5)</t>
  </si>
  <si>
    <t>ــ 25 ــ</t>
  </si>
  <si>
    <t>جملة الاصول الثابته المتنوعة</t>
  </si>
  <si>
    <t>اصول ثابته اخرى</t>
  </si>
  <si>
    <t>اصول ثابتة متنوعة :</t>
  </si>
  <si>
    <t>جملة الآلات والمعدات</t>
  </si>
  <si>
    <t>معدات</t>
  </si>
  <si>
    <t>آلات</t>
  </si>
  <si>
    <t>آلات ومعدات :</t>
  </si>
  <si>
    <t>جملة وسائل النقل</t>
  </si>
  <si>
    <t>وسائل نقل اخرى</t>
  </si>
  <si>
    <t>سيارات</t>
  </si>
  <si>
    <t>وسائل نقل :</t>
  </si>
  <si>
    <t>جملة الاثاث والمعدات</t>
  </si>
  <si>
    <t>اثاث ومعدات منشآت صحية ومختبرات</t>
  </si>
  <si>
    <t>اثاث ومعدات تعليمية</t>
  </si>
  <si>
    <t>اثاث ومعدات مساكن</t>
  </si>
  <si>
    <t>اثاث ومعدات مكاتـب</t>
  </si>
  <si>
    <t>اثاث ومعدات :</t>
  </si>
  <si>
    <t>الاصول الثابتة :</t>
  </si>
  <si>
    <t>المصروفات الرأسمالية للسنة المالية 2015</t>
  </si>
  <si>
    <t>جدول رقم (2/5)</t>
  </si>
  <si>
    <t>ــ 27 ــ</t>
  </si>
  <si>
    <t>الصرف الفعلي المقدر</t>
  </si>
  <si>
    <t>مشروع جامعة عمان</t>
  </si>
  <si>
    <r>
      <t xml:space="preserve">مجلس الشؤون الادارية للقضاء </t>
    </r>
    <r>
      <rPr>
        <sz val="10"/>
        <rFont val="Simplified Arabic"/>
        <family val="1"/>
      </rPr>
      <t>( المحاكم والامانة العامة للمجلس )</t>
    </r>
  </si>
  <si>
    <t xml:space="preserve">المجلس الاعلى للتخطيط  </t>
  </si>
  <si>
    <t xml:space="preserve">هيئة تقنية المعلومات </t>
  </si>
  <si>
    <t>الهيئة العامة لترويج الاستثمار وتنمية الصادرات</t>
  </si>
  <si>
    <t xml:space="preserve"> سوق مسقط للاوراق المالية</t>
  </si>
  <si>
    <t>المصروفات الانمائية للوزارات المدنية والوحدات الحكومية والهيئات العامة</t>
  </si>
  <si>
    <t>تابع جدول رقم (6)</t>
  </si>
  <si>
    <t>ــ 26 ــ</t>
  </si>
  <si>
    <t xml:space="preserve"> المؤسسة العامة للمناطق الصناعية</t>
  </si>
  <si>
    <t>جدول رقم (6)</t>
  </si>
  <si>
    <t>ــ 30 ــ</t>
  </si>
  <si>
    <t>الصرف الفعلي ( المقدر )</t>
  </si>
  <si>
    <t xml:space="preserve">  وزارة السياحة </t>
  </si>
  <si>
    <t xml:space="preserve"> ( الهيئة العامة لترويج الاستثمار وتنمية الصادرات)وزارة الخارجية</t>
  </si>
  <si>
    <t xml:space="preserve">  سوق مسقط للاوراق المالية</t>
  </si>
  <si>
    <t xml:space="preserve">  الهيئة العامة للمخازن والاحتياطي الغذائي</t>
  </si>
  <si>
    <t xml:space="preserve">  وزارة التجارة والصناعة</t>
  </si>
  <si>
    <t>هيئة تنظيم الاتصالات</t>
  </si>
  <si>
    <t xml:space="preserve">وزارة النقل والاتصالات ( قطاع النقل ) </t>
  </si>
  <si>
    <t>جملة قطاع  التعدين والتصنيع والانشاء</t>
  </si>
  <si>
    <t xml:space="preserve">  المؤسسة العامة للمناطق الصناعية</t>
  </si>
  <si>
    <t>المصروفات الانمائية للوزارات المدنية والوحدات الحكومية والهيئات العامة للسنه المالية 2015</t>
  </si>
  <si>
    <t>تابع جدول رقم (1/6)</t>
  </si>
  <si>
    <t>ـ 29 ـ</t>
  </si>
  <si>
    <t>وزارة الزراعة و الثروة السمكية</t>
  </si>
  <si>
    <t xml:space="preserve">الهيئة العامة للصناعات الحرفية </t>
  </si>
  <si>
    <t>ديوان البلاط السلطاني ( مكتب مستشار جلالة السلطان للشئون الثقافية )</t>
  </si>
  <si>
    <r>
      <t xml:space="preserve">وزارة البلديات الاقليمية وموارد المياه </t>
    </r>
    <r>
      <rPr>
        <sz val="10"/>
        <rFont val="Simplified Arabic"/>
        <family val="1"/>
      </rPr>
      <t>( قطاع</t>
    </r>
    <r>
      <rPr>
        <sz val="12"/>
        <rFont val="Simplified Arabic"/>
        <family val="1"/>
      </rPr>
      <t xml:space="preserve"> البلديات الاقليمية</t>
    </r>
    <r>
      <rPr>
        <sz val="10"/>
        <rFont val="Simplified Arabic"/>
        <family val="1"/>
      </rPr>
      <t xml:space="preserve"> )</t>
    </r>
  </si>
  <si>
    <t xml:space="preserve">وزارة الاسكان </t>
  </si>
  <si>
    <t>تابع جدول  رقم (1/6)</t>
  </si>
  <si>
    <t>ــ 28 ــ</t>
  </si>
  <si>
    <t>وزارة المالية  ( اعتماد غير موزع )</t>
  </si>
  <si>
    <t>جدول رقم (1/6)</t>
  </si>
  <si>
    <t>ــ 31 ــ</t>
  </si>
  <si>
    <t>ـــ</t>
  </si>
  <si>
    <t>الصرف الفعلي  المقدر</t>
  </si>
  <si>
    <t>الاجمالي (1 + 2 + 3 + 4 )</t>
  </si>
  <si>
    <t xml:space="preserve">جملة قطاع الهياكل الاساسية </t>
  </si>
  <si>
    <t>البيئة ومكافحة التلوث</t>
  </si>
  <si>
    <t xml:space="preserve">الادارة الحكومية </t>
  </si>
  <si>
    <t xml:space="preserve">تخطيط المدن وخدمات البلديات </t>
  </si>
  <si>
    <t xml:space="preserve">الري وموارد المياه </t>
  </si>
  <si>
    <t>الموانئ</t>
  </si>
  <si>
    <t>المطارات</t>
  </si>
  <si>
    <t xml:space="preserve">الطرق </t>
  </si>
  <si>
    <t>(4)  قطاع الهياكل الاساسية :</t>
  </si>
  <si>
    <t xml:space="preserve">جملة قطاع الهياكل الاجتماعية </t>
  </si>
  <si>
    <t>مراكز الشباب</t>
  </si>
  <si>
    <t xml:space="preserve">المراكز الاجتماعية </t>
  </si>
  <si>
    <t>الاعلام والثقافة والشئون الدينية</t>
  </si>
  <si>
    <t>الصحة</t>
  </si>
  <si>
    <t xml:space="preserve">التدريب المهني </t>
  </si>
  <si>
    <t>التعليم</t>
  </si>
  <si>
    <t>(3)  قطاع الهياكل الاجتماعية :</t>
  </si>
  <si>
    <t xml:space="preserve">جملة قطاع الانتاج الخدمي </t>
  </si>
  <si>
    <t xml:space="preserve">السياحة </t>
  </si>
  <si>
    <r>
      <t>الاتصالات</t>
    </r>
    <r>
      <rPr>
        <sz val="12"/>
        <color indexed="9"/>
        <rFont val="Simplified Arabic"/>
        <family val="1"/>
      </rPr>
      <t xml:space="preserve"> </t>
    </r>
    <r>
      <rPr>
        <sz val="12"/>
        <color indexed="8"/>
        <rFont val="Simplified Arabic"/>
        <family val="1"/>
      </rPr>
      <t xml:space="preserve">(البريد والبرق والهاتف)              </t>
    </r>
    <r>
      <rPr>
        <sz val="12"/>
        <color indexed="9"/>
        <rFont val="Simplified Arabic"/>
        <family val="1"/>
      </rPr>
      <t>ف</t>
    </r>
  </si>
  <si>
    <t>المياه</t>
  </si>
  <si>
    <t xml:space="preserve">الكهرباء </t>
  </si>
  <si>
    <t>التجارة</t>
  </si>
  <si>
    <t>الاسكان</t>
  </si>
  <si>
    <t>(2)  قطاع الانتاج الخدمي :</t>
  </si>
  <si>
    <t xml:space="preserve"> جملة قطاع الانتاج السلعي  </t>
  </si>
  <si>
    <t>الصناعة التحويلية</t>
  </si>
  <si>
    <t xml:space="preserve">الاسماك </t>
  </si>
  <si>
    <t>الزراعة</t>
  </si>
  <si>
    <t>المعادن والمحاجر</t>
  </si>
  <si>
    <t>النفط الخام</t>
  </si>
  <si>
    <t>(1)  قطاع الانتاج السلعي  :</t>
  </si>
  <si>
    <t>(  بالريال العماني )</t>
  </si>
  <si>
    <t xml:space="preserve">( حسب القطاعات )  </t>
  </si>
  <si>
    <t xml:space="preserve">المصروفات الانمائية للوزارات المدنية للسنة المالية 2015 </t>
  </si>
  <si>
    <t>جدول رقم (6/ 2 )</t>
  </si>
</sst>
</file>

<file path=xl/styles.xml><?xml version="1.0" encoding="utf-8"?>
<styleSheet xmlns="http://schemas.openxmlformats.org/spreadsheetml/2006/main">
  <numFmts count="58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ر.ع.&quot;_-;#,##0&quot;ر.ع.&quot;\-"/>
    <numFmt numFmtId="179" formatCode="#,##0&quot;ر.ع.&quot;_-;[Red]#,##0&quot;ر.ع.&quot;\-"/>
    <numFmt numFmtId="180" formatCode="#,##0.00&quot;ر.ع.&quot;_-;#,##0.00&quot;ر.ع.&quot;\-"/>
    <numFmt numFmtId="181" formatCode="#,##0.00&quot;ر.ع.&quot;_-;[Red]#,##0.00&quot;ر.ع.&quot;\-"/>
    <numFmt numFmtId="182" formatCode="_-* #,##0&quot;ر.ع.&quot;_-;_-* #,##0&quot;ر.ع.&quot;\-;_-* &quot;-&quot;&quot;ر.ع.&quot;_-;_-@_-"/>
    <numFmt numFmtId="183" formatCode="_-* #,##0_ر_._ع_._-;_-* #,##0_ر_._ع_.\-;_-* &quot;-&quot;_ر_._ع_._-;_-@_-"/>
    <numFmt numFmtId="184" formatCode="_-* #,##0.00&quot;ر.ع.&quot;_-;_-* #,##0.00&quot;ر.ع.&quot;\-;_-* &quot;-&quot;??&quot;ر.ع.&quot;_-;_-@_-"/>
    <numFmt numFmtId="185" formatCode="_-* #,##0.00_ر_._ع_._-;_-* #,##0.00_ر_._ع_.\-;_-* &quot;-&quot;??_ر_._ع_.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\ "/>
    <numFmt numFmtId="201" formatCode="_(* #,##0_);_(* \(#,##0.0\);_(* &quot;-&quot;_);_(@_)"/>
    <numFmt numFmtId="202" formatCode="_(* #,##0.0_);_(* \(#,##0.0\);_(* &quot;-&quot;_);_(@_)"/>
    <numFmt numFmtId="203" formatCode="_(* #,##0.0_);_(* \(#,##0.00\);_(* &quot;-&quot;_);_(@_)"/>
    <numFmt numFmtId="204" formatCode="0.0"/>
    <numFmt numFmtId="205" formatCode="_-* #,##0.0_-;_-* #,##0.0\-;_-* &quot;-&quot;?_-;_-@_-"/>
    <numFmt numFmtId="206" formatCode="_-* #,##0.0_-;_-* #,##0.0\-;_-* &quot;-&quot;??_-;_-@_-"/>
    <numFmt numFmtId="207" formatCode="_(* #,##0.00_);_(* \(#,##0.000\);_(* &quot;-&quot;_);_(@_)"/>
    <numFmt numFmtId="208" formatCode="###\ ###\ ##0\ "/>
    <numFmt numFmtId="209" formatCode="yyyy/mm/dd\ "/>
    <numFmt numFmtId="210" formatCode="###\ ###\ ##0"/>
    <numFmt numFmtId="211" formatCode="###\ ###\ ###\ "/>
    <numFmt numFmtId="212" formatCode="###\ ###\ "/>
    <numFmt numFmtId="213" formatCode="###\ ###\ 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abic Transparent"/>
      <family val="0"/>
    </font>
    <font>
      <b/>
      <sz val="16"/>
      <name val="Simplified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u val="single"/>
      <sz val="12"/>
      <name val="Simplified Arabic"/>
      <family val="0"/>
    </font>
    <font>
      <b/>
      <sz val="11"/>
      <name val="Traditional Arabic"/>
      <family val="0"/>
    </font>
    <font>
      <sz val="11"/>
      <name val="Traditional Arabic"/>
      <family val="0"/>
    </font>
    <font>
      <b/>
      <u val="double"/>
      <sz val="14"/>
      <name val="Simplified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aditional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2"/>
      <name val="Traditional Arabic"/>
      <family val="1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9"/>
      <name val="Simplified Arabic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Simplified Arabic"/>
      <family val="1"/>
    </font>
    <font>
      <b/>
      <sz val="10"/>
      <name val="Simplified Arabic"/>
      <family val="1"/>
    </font>
    <font>
      <b/>
      <sz val="11"/>
      <name val="Monotype Koufi"/>
      <family val="0"/>
    </font>
    <font>
      <sz val="10"/>
      <name val="Simplified Arabic"/>
      <family val="1"/>
    </font>
    <font>
      <b/>
      <sz val="11"/>
      <name val="Arial"/>
      <family val="2"/>
    </font>
    <font>
      <b/>
      <sz val="12"/>
      <color indexed="8"/>
      <name val="Simplified Arabic"/>
      <family val="1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Simplified Arabic"/>
      <family val="1"/>
    </font>
    <font>
      <b/>
      <sz val="12"/>
      <name val="Arabic Transparent"/>
      <family val="0"/>
    </font>
    <font>
      <sz val="12"/>
      <color indexed="8"/>
      <name val="Simplified Arabic"/>
      <family val="1"/>
    </font>
    <font>
      <sz val="12"/>
      <color indexed="9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169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00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200" fontId="11" fillId="0" borderId="13" xfId="0" applyNumberFormat="1" applyFont="1" applyBorder="1" applyAlignment="1">
      <alignment horizontal="right" vertical="center"/>
    </xf>
    <xf numFmtId="200" fontId="1" fillId="0" borderId="14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vertical="center"/>
    </xf>
    <xf numFmtId="200" fontId="12" fillId="0" borderId="13" xfId="0" applyNumberFormat="1" applyFont="1" applyBorder="1" applyAlignment="1">
      <alignment horizontal="center" vertical="center"/>
    </xf>
    <xf numFmtId="202" fontId="11" fillId="0" borderId="13" xfId="0" applyNumberFormat="1" applyFont="1" applyBorder="1" applyAlignment="1">
      <alignment horizontal="right" vertical="center"/>
    </xf>
    <xf numFmtId="200" fontId="11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200" fontId="1" fillId="0" borderId="16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 quotePrefix="1">
      <alignment horizontal="right" vertical="center" readingOrder="2"/>
    </xf>
    <xf numFmtId="0" fontId="7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centerContinuous" vertical="center"/>
    </xf>
    <xf numFmtId="201" fontId="12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200" fontId="11" fillId="0" borderId="21" xfId="0" applyNumberFormat="1" applyFont="1" applyBorder="1" applyAlignment="1">
      <alignment horizontal="right" vertical="center"/>
    </xf>
    <xf numFmtId="200" fontId="11" fillId="0" borderId="11" xfId="0" applyNumberFormat="1" applyFont="1" applyBorder="1" applyAlignment="1">
      <alignment horizontal="right" vertical="center"/>
    </xf>
    <xf numFmtId="200" fontId="11" fillId="0" borderId="22" xfId="0" applyNumberFormat="1" applyFont="1" applyBorder="1" applyAlignment="1">
      <alignment horizontal="right" vertical="center"/>
    </xf>
    <xf numFmtId="202" fontId="11" fillId="0" borderId="14" xfId="0" applyNumberFormat="1" applyFont="1" applyBorder="1" applyAlignment="1">
      <alignment horizontal="right" vertical="center"/>
    </xf>
    <xf numFmtId="201" fontId="11" fillId="0" borderId="23" xfId="0" applyNumberFormat="1" applyFont="1" applyBorder="1" applyAlignment="1">
      <alignment horizontal="right" vertical="center"/>
    </xf>
    <xf numFmtId="202" fontId="11" fillId="0" borderId="23" xfId="0" applyNumberFormat="1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right" vertical="center"/>
    </xf>
    <xf numFmtId="200" fontId="12" fillId="0" borderId="17" xfId="0" applyNumberFormat="1" applyFont="1" applyBorder="1" applyAlignment="1">
      <alignment horizontal="center" vertical="center"/>
    </xf>
    <xf numFmtId="200" fontId="11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201" fontId="11" fillId="0" borderId="23" xfId="0" applyNumberFormat="1" applyFont="1" applyBorder="1" applyAlignment="1">
      <alignment horizontal="right" vertical="center" readingOrder="2"/>
    </xf>
    <xf numFmtId="200" fontId="11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203" fontId="11" fillId="0" borderId="14" xfId="0" applyNumberFormat="1" applyFont="1" applyBorder="1" applyAlignment="1">
      <alignment horizontal="right" vertical="center"/>
    </xf>
    <xf numFmtId="201" fontId="11" fillId="0" borderId="22" xfId="0" applyNumberFormat="1" applyFont="1" applyBorder="1" applyAlignment="1">
      <alignment horizontal="right" vertical="center"/>
    </xf>
    <xf numFmtId="203" fontId="11" fillId="0" borderId="23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/>
    </xf>
    <xf numFmtId="201" fontId="16" fillId="0" borderId="21" xfId="0" applyNumberFormat="1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 quotePrefix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 readingOrder="2"/>
    </xf>
    <xf numFmtId="0" fontId="6" fillId="0" borderId="0" xfId="0" applyFont="1" applyAlignment="1">
      <alignment horizontal="left" vertical="center"/>
    </xf>
    <xf numFmtId="200" fontId="11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readingOrder="2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8" fontId="33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08" fontId="33" fillId="0" borderId="22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horizontal="center" vertical="center"/>
    </xf>
    <xf numFmtId="208" fontId="11" fillId="0" borderId="1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208" fontId="11" fillId="0" borderId="14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vertical="center"/>
    </xf>
    <xf numFmtId="208" fontId="11" fillId="0" borderId="14" xfId="0" applyNumberFormat="1" applyFont="1" applyBorder="1" applyAlignment="1">
      <alignment vertical="center"/>
    </xf>
    <xf numFmtId="208" fontId="16" fillId="0" borderId="14" xfId="0" applyNumberFormat="1" applyFont="1" applyBorder="1" applyAlignment="1">
      <alignment vertical="center"/>
    </xf>
    <xf numFmtId="208" fontId="16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8" fontId="11" fillId="0" borderId="16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Continuous" vertical="center" readingOrder="2"/>
    </xf>
    <xf numFmtId="0" fontId="35" fillId="0" borderId="10" xfId="0" applyFont="1" applyBorder="1" applyAlignment="1">
      <alignment horizontal="right" vertical="center"/>
    </xf>
    <xf numFmtId="208" fontId="11" fillId="0" borderId="23" xfId="0" applyNumberFormat="1" applyFont="1" applyBorder="1" applyAlignment="1">
      <alignment vertical="center"/>
    </xf>
    <xf numFmtId="208" fontId="11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vertical="center"/>
    </xf>
    <xf numFmtId="208" fontId="11" fillId="0" borderId="14" xfId="0" applyNumberFormat="1" applyFont="1" applyBorder="1" applyAlignment="1">
      <alignment/>
    </xf>
    <xf numFmtId="208" fontId="11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readingOrder="2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readingOrder="2"/>
    </xf>
    <xf numFmtId="208" fontId="11" fillId="0" borderId="2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208" fontId="11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208" fontId="11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7" xfId="0" applyFont="1" applyBorder="1" applyAlignment="1">
      <alignment horizontal="right" vertical="center" readingOrder="2"/>
    </xf>
    <xf numFmtId="208" fontId="1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208" fontId="11" fillId="0" borderId="2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right" vertical="center" readingOrder="2"/>
    </xf>
    <xf numFmtId="208" fontId="11" fillId="0" borderId="23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209" fontId="8" fillId="0" borderId="17" xfId="0" applyNumberFormat="1" applyFont="1" applyBorder="1" applyAlignment="1">
      <alignment horizontal="right" vertical="center" readingOrder="2"/>
    </xf>
    <xf numFmtId="0" fontId="1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09" fontId="36" fillId="0" borderId="19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7" fillId="0" borderId="0" xfId="0" applyFont="1" applyAlignment="1">
      <alignment horizontal="centerContinuous" vertical="center"/>
    </xf>
    <xf numFmtId="0" fontId="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right" readingOrder="2"/>
    </xf>
    <xf numFmtId="0" fontId="38" fillId="0" borderId="10" xfId="0" applyFont="1" applyBorder="1" applyAlignment="1">
      <alignment horizontal="right" readingOrder="2"/>
    </xf>
    <xf numFmtId="0" fontId="33" fillId="0" borderId="20" xfId="0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08" fontId="36" fillId="0" borderId="16" xfId="0" applyNumberFormat="1" applyFont="1" applyBorder="1" applyAlignment="1">
      <alignment horizontal="right" vertical="center"/>
    </xf>
    <xf numFmtId="210" fontId="33" fillId="0" borderId="22" xfId="0" applyNumberFormat="1" applyFont="1" applyBorder="1" applyAlignment="1">
      <alignment vertical="center"/>
    </xf>
    <xf numFmtId="210" fontId="33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210" fontId="11" fillId="0" borderId="16" xfId="0" applyNumberFormat="1" applyFont="1" applyBorder="1" applyAlignment="1">
      <alignment horizontal="center" vertical="center"/>
    </xf>
    <xf numFmtId="210" fontId="3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readingOrder="1"/>
    </xf>
    <xf numFmtId="210" fontId="33" fillId="0" borderId="16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210" fontId="11" fillId="0" borderId="14" xfId="0" applyNumberFormat="1" applyFont="1" applyBorder="1" applyAlignment="1">
      <alignment horizontal="right" vertical="center"/>
    </xf>
    <xf numFmtId="210" fontId="11" fillId="0" borderId="13" xfId="0" applyNumberFormat="1" applyFont="1" applyBorder="1" applyAlignment="1">
      <alignment vertical="center"/>
    </xf>
    <xf numFmtId="210" fontId="11" fillId="0" borderId="14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/>
    </xf>
    <xf numFmtId="0" fontId="39" fillId="0" borderId="13" xfId="0" applyFont="1" applyBorder="1" applyAlignment="1" quotePrefix="1">
      <alignment horizontal="right" vertical="center"/>
    </xf>
    <xf numFmtId="210" fontId="11" fillId="0" borderId="16" xfId="0" applyNumberFormat="1" applyFont="1" applyBorder="1" applyAlignment="1">
      <alignment vertical="center"/>
    </xf>
    <xf numFmtId="210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10" fontId="11" fillId="0" borderId="14" xfId="0" applyNumberFormat="1" applyFont="1" applyBorder="1" applyAlignment="1">
      <alignment horizontal="center" vertical="center"/>
    </xf>
    <xf numFmtId="210" fontId="11" fillId="0" borderId="13" xfId="0" applyNumberFormat="1" applyFont="1" applyBorder="1" applyAlignment="1">
      <alignment horizontal="right" vertical="center"/>
    </xf>
    <xf numFmtId="210" fontId="1" fillId="0" borderId="16" xfId="0" applyNumberFormat="1" applyFont="1" applyBorder="1" applyAlignment="1">
      <alignment/>
    </xf>
    <xf numFmtId="210" fontId="1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211" fontId="33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11" fontId="11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 readingOrder="2"/>
    </xf>
    <xf numFmtId="0" fontId="1" fillId="0" borderId="17" xfId="0" applyFont="1" applyBorder="1" applyAlignment="1">
      <alignment horizontal="right"/>
    </xf>
    <xf numFmtId="211" fontId="12" fillId="0" borderId="0" xfId="0" applyNumberFormat="1" applyFont="1" applyAlignment="1">
      <alignment/>
    </xf>
    <xf numFmtId="211" fontId="1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211" fontId="33" fillId="0" borderId="14" xfId="0" applyNumberFormat="1" applyFont="1" applyBorder="1" applyAlignment="1">
      <alignment/>
    </xf>
    <xf numFmtId="211" fontId="11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211" fontId="33" fillId="0" borderId="16" xfId="0" applyNumberFormat="1" applyFont="1" applyBorder="1" applyAlignment="1">
      <alignment/>
    </xf>
    <xf numFmtId="211" fontId="11" fillId="0" borderId="14" xfId="0" applyNumberFormat="1" applyFont="1" applyBorder="1" applyAlignment="1">
      <alignment horizontal="right"/>
    </xf>
    <xf numFmtId="211" fontId="11" fillId="0" borderId="22" xfId="0" applyNumberFormat="1" applyFont="1" applyBorder="1" applyAlignment="1">
      <alignment horizontal="right"/>
    </xf>
    <xf numFmtId="211" fontId="1" fillId="0" borderId="14" xfId="0" applyNumberFormat="1" applyFont="1" applyBorder="1" applyAlignment="1">
      <alignment/>
    </xf>
    <xf numFmtId="211" fontId="6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211" fontId="6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2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13" fontId="1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69" fontId="11" fillId="0" borderId="23" xfId="0" applyNumberFormat="1" applyFont="1" applyBorder="1" applyAlignment="1">
      <alignment horizontal="center" vertical="center"/>
    </xf>
    <xf numFmtId="211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11" fontId="11" fillId="0" borderId="23" xfId="0" applyNumberFormat="1" applyFont="1" applyBorder="1" applyAlignment="1">
      <alignment horizontal="right"/>
    </xf>
    <xf numFmtId="211" fontId="11" fillId="0" borderId="16" xfId="0" applyNumberFormat="1" applyFont="1" applyBorder="1" applyAlignment="1">
      <alignment/>
    </xf>
    <xf numFmtId="211" fontId="11" fillId="0" borderId="11" xfId="0" applyNumberFormat="1" applyFont="1" applyBorder="1" applyAlignment="1">
      <alignment/>
    </xf>
    <xf numFmtId="211" fontId="3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11" fontId="11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211" fontId="33" fillId="0" borderId="2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 quotePrefix="1">
      <alignment horizontal="right"/>
    </xf>
    <xf numFmtId="211" fontId="1" fillId="0" borderId="16" xfId="0" applyNumberFormat="1" applyFont="1" applyBorder="1" applyAlignment="1">
      <alignment/>
    </xf>
    <xf numFmtId="211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9" fillId="0" borderId="0" xfId="0" applyFont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36" fillId="0" borderId="0" xfId="0" applyFont="1" applyAlignment="1">
      <alignment vertical="center"/>
    </xf>
    <xf numFmtId="208" fontId="11" fillId="0" borderId="15" xfId="0" applyNumberFormat="1" applyFont="1" applyBorder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208" fontId="1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0" xfId="0" applyFont="1" applyBorder="1" applyAlignment="1">
      <alignment horizontal="right" readingOrder="2"/>
    </xf>
    <xf numFmtId="0" fontId="39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horizontal="center" readingOrder="2"/>
    </xf>
    <xf numFmtId="0" fontId="6" fillId="0" borderId="10" xfId="0" applyFont="1" applyBorder="1" applyAlignment="1">
      <alignment horizontal="right" vertical="center" readingOrder="2"/>
    </xf>
    <xf numFmtId="49" fontId="33" fillId="0" borderId="23" xfId="0" applyNumberFormat="1" applyFont="1" applyBorder="1" applyAlignment="1">
      <alignment horizontal="center" vertical="center"/>
    </xf>
    <xf numFmtId="208" fontId="33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right" vertical="center" readingOrder="2"/>
    </xf>
    <xf numFmtId="208" fontId="1" fillId="0" borderId="14" xfId="0" applyNumberFormat="1" applyFont="1" applyBorder="1" applyAlignment="1">
      <alignment vertical="center"/>
    </xf>
    <xf numFmtId="208" fontId="1" fillId="0" borderId="13" xfId="0" applyNumberFormat="1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8" fillId="0" borderId="21" xfId="0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right" vertical="center" readingOrder="2"/>
    </xf>
    <xf numFmtId="0" fontId="9" fillId="0" borderId="13" xfId="0" applyFont="1" applyBorder="1" applyAlignment="1">
      <alignment horizontal="right" vertical="center" readingOrder="2"/>
    </xf>
    <xf numFmtId="0" fontId="9" fillId="0" borderId="13" xfId="0" applyFont="1" applyBorder="1" applyAlignment="1" quotePrefix="1">
      <alignment horizontal="right" vertical="center" readingOrder="2"/>
    </xf>
    <xf numFmtId="208" fontId="1" fillId="0" borderId="16" xfId="0" applyNumberFormat="1" applyFont="1" applyBorder="1" applyAlignment="1">
      <alignment vertical="center"/>
    </xf>
    <xf numFmtId="208" fontId="1" fillId="0" borderId="11" xfId="0" applyNumberFormat="1" applyFont="1" applyBorder="1" applyAlignment="1">
      <alignment vertical="center"/>
    </xf>
    <xf numFmtId="0" fontId="10" fillId="0" borderId="11" xfId="0" applyFont="1" applyBorder="1" applyAlignment="1" quotePrefix="1">
      <alignment horizontal="right" vertical="center" readingOrder="2"/>
    </xf>
    <xf numFmtId="0" fontId="6" fillId="0" borderId="14" xfId="0" applyFont="1" applyBorder="1" applyAlignment="1">
      <alignment horizontal="right" vertical="center"/>
    </xf>
    <xf numFmtId="208" fontId="11" fillId="0" borderId="21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readingOrder="2"/>
    </xf>
    <xf numFmtId="0" fontId="8" fillId="0" borderId="14" xfId="0" applyFont="1" applyBorder="1" applyAlignment="1">
      <alignment horizontal="right" vertical="center" readingOrder="2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 horizontal="right" vertical="center"/>
    </xf>
    <xf numFmtId="208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readingOrder="2"/>
    </xf>
    <xf numFmtId="0" fontId="1" fillId="0" borderId="2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208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208" fontId="11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readingOrder="2"/>
    </xf>
    <xf numFmtId="0" fontId="43" fillId="0" borderId="14" xfId="0" applyFont="1" applyBorder="1" applyAlignment="1">
      <alignment horizontal="center" vertical="center"/>
    </xf>
    <xf numFmtId="208" fontId="11" fillId="0" borderId="0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44" fillId="0" borderId="0" xfId="0" applyFont="1" applyAlignment="1" quotePrefix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8" fillId="0" borderId="11" xfId="0" applyFont="1" applyBorder="1" applyAlignment="1" quotePrefix="1">
      <alignment horizontal="right" vertical="center" readingOrder="2"/>
    </xf>
    <xf numFmtId="0" fontId="3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208" fontId="1" fillId="0" borderId="14" xfId="0" applyNumberFormat="1" applyFont="1" applyBorder="1" applyAlignment="1">
      <alignment horizontal="right" vertical="center"/>
    </xf>
    <xf numFmtId="208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23" xfId="0" applyFont="1" applyBorder="1" applyAlignment="1">
      <alignment horizontal="center" vertical="center" readingOrder="2"/>
    </xf>
    <xf numFmtId="0" fontId="0" fillId="0" borderId="0" xfId="0" applyAlignment="1">
      <alignment horizontal="centerContinuous" vertical="center"/>
    </xf>
    <xf numFmtId="0" fontId="9" fillId="0" borderId="15" xfId="0" applyFont="1" applyBorder="1" applyAlignment="1">
      <alignment vertical="center"/>
    </xf>
    <xf numFmtId="208" fontId="33" fillId="0" borderId="2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208" fontId="33" fillId="0" borderId="16" xfId="0" applyNumberFormat="1" applyFont="1" applyBorder="1" applyAlignment="1">
      <alignment horizontal="right" vertical="center"/>
    </xf>
    <xf numFmtId="208" fontId="1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8" fontId="11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208" fontId="1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0" fillId="0" borderId="1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08" fontId="33" fillId="0" borderId="22" xfId="0" applyNumberFormat="1" applyFont="1" applyBorder="1" applyAlignment="1">
      <alignment horizontal="right"/>
    </xf>
    <xf numFmtId="208" fontId="33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08" fontId="33" fillId="0" borderId="16" xfId="0" applyNumberFormat="1" applyFont="1" applyBorder="1" applyAlignment="1">
      <alignment horizontal="right"/>
    </xf>
    <xf numFmtId="208" fontId="3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08" fontId="11" fillId="0" borderId="14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horizontal="right" vertical="center"/>
    </xf>
    <xf numFmtId="208" fontId="11" fillId="0" borderId="16" xfId="0" applyNumberFormat="1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 quotePrefix="1">
      <alignment horizontal="right" vertical="center"/>
    </xf>
    <xf numFmtId="0" fontId="10" fillId="0" borderId="13" xfId="0" applyFont="1" applyBorder="1" applyAlignment="1">
      <alignment horizontal="right" vertical="center"/>
    </xf>
    <xf numFmtId="208" fontId="11" fillId="0" borderId="14" xfId="0" applyNumberFormat="1" applyFont="1" applyBorder="1" applyAlignment="1">
      <alignment horizontal="right"/>
    </xf>
    <xf numFmtId="208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08" fontId="11" fillId="0" borderId="16" xfId="0" applyNumberFormat="1" applyFont="1" applyBorder="1" applyAlignment="1">
      <alignment horizontal="right"/>
    </xf>
    <xf numFmtId="208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9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208" fontId="1" fillId="0" borderId="16" xfId="0" applyNumberFormat="1" applyFont="1" applyBorder="1" applyAlignment="1">
      <alignment horizontal="right"/>
    </xf>
    <xf numFmtId="208" fontId="1" fillId="0" borderId="11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8" fillId="0" borderId="23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208" fontId="6" fillId="0" borderId="16" xfId="0" applyNumberFormat="1" applyFont="1" applyBorder="1" applyAlignment="1">
      <alignment horizontal="right" vertical="center"/>
    </xf>
    <xf numFmtId="169" fontId="0" fillId="0" borderId="0" xfId="57">
      <alignment/>
      <protection/>
    </xf>
    <xf numFmtId="169" fontId="0" fillId="0" borderId="0" xfId="57" applyAlignment="1">
      <alignment readingOrder="2"/>
      <protection/>
    </xf>
    <xf numFmtId="169" fontId="1" fillId="0" borderId="0" xfId="57" applyFont="1" applyAlignment="1">
      <alignment horizontal="right"/>
      <protection/>
    </xf>
    <xf numFmtId="169" fontId="1" fillId="0" borderId="0" xfId="57" applyFont="1" applyAlignment="1">
      <alignment horizontal="right" readingOrder="2"/>
      <protection/>
    </xf>
    <xf numFmtId="169" fontId="1" fillId="0" borderId="0" xfId="57" applyFont="1" applyAlignment="1">
      <alignment horizontal="center" readingOrder="2"/>
      <protection/>
    </xf>
    <xf numFmtId="169" fontId="1" fillId="0" borderId="22" xfId="57" applyFont="1" applyBorder="1" applyAlignment="1">
      <alignment horizontal="center"/>
      <protection/>
    </xf>
    <xf numFmtId="208" fontId="11" fillId="0" borderId="22" xfId="57" applyNumberFormat="1" applyFont="1" applyBorder="1" applyAlignment="1">
      <alignment horizontal="right" vertical="center"/>
      <protection/>
    </xf>
    <xf numFmtId="169" fontId="1" fillId="0" borderId="12" xfId="57" applyFont="1" applyBorder="1" applyAlignment="1">
      <alignment horizontal="right" readingOrder="2"/>
      <protection/>
    </xf>
    <xf numFmtId="169" fontId="0" fillId="0" borderId="0" xfId="57" applyAlignment="1">
      <alignment vertical="center"/>
      <protection/>
    </xf>
    <xf numFmtId="1" fontId="8" fillId="0" borderId="21" xfId="57" applyNumberFormat="1" applyFont="1" applyBorder="1" applyAlignment="1">
      <alignment horizontal="center" vertical="center" readingOrder="2"/>
      <protection/>
    </xf>
    <xf numFmtId="1" fontId="8" fillId="0" borderId="11" xfId="57" applyNumberFormat="1" applyFont="1" applyBorder="1" applyAlignment="1">
      <alignment horizontal="center" vertical="center" readingOrder="2"/>
      <protection/>
    </xf>
    <xf numFmtId="208" fontId="11" fillId="0" borderId="14" xfId="57" applyNumberFormat="1" applyFont="1" applyBorder="1" applyAlignment="1">
      <alignment horizontal="right" vertical="center"/>
      <protection/>
    </xf>
    <xf numFmtId="169" fontId="9" fillId="0" borderId="13" xfId="57" applyFont="1" applyBorder="1" applyAlignment="1">
      <alignment horizontal="right" vertical="center" readingOrder="2"/>
      <protection/>
    </xf>
    <xf numFmtId="212" fontId="49" fillId="0" borderId="16" xfId="57" applyNumberFormat="1" applyFont="1" applyBorder="1" applyAlignment="1">
      <alignment horizontal="right" vertical="center"/>
      <protection/>
    </xf>
    <xf numFmtId="212" fontId="49" fillId="0" borderId="24" xfId="57" applyNumberFormat="1" applyFont="1" applyBorder="1" applyAlignment="1">
      <alignment horizontal="right" vertical="center"/>
      <protection/>
    </xf>
    <xf numFmtId="1" fontId="10" fillId="0" borderId="11" xfId="57" applyNumberFormat="1" applyFont="1" applyBorder="1" applyAlignment="1">
      <alignment horizontal="right" vertical="center" readingOrder="2"/>
      <protection/>
    </xf>
    <xf numFmtId="212" fontId="1" fillId="0" borderId="16" xfId="57" applyNumberFormat="1" applyFont="1" applyBorder="1" applyAlignment="1">
      <alignment horizontal="right" vertical="center"/>
      <protection/>
    </xf>
    <xf numFmtId="212" fontId="1" fillId="0" borderId="11" xfId="57" applyNumberFormat="1" applyFont="1" applyBorder="1" applyAlignment="1">
      <alignment horizontal="right" vertical="center"/>
      <protection/>
    </xf>
    <xf numFmtId="169" fontId="50" fillId="0" borderId="14" xfId="57" applyFont="1" applyBorder="1" applyAlignment="1">
      <alignment horizontal="right" vertical="center" readingOrder="1"/>
      <protection/>
    </xf>
    <xf numFmtId="169" fontId="8" fillId="0" borderId="23" xfId="57" applyFont="1" applyBorder="1" applyAlignment="1">
      <alignment horizontal="center" vertical="center" readingOrder="2"/>
      <protection/>
    </xf>
    <xf numFmtId="169" fontId="8" fillId="0" borderId="23" xfId="57" applyFont="1" applyBorder="1" applyAlignment="1">
      <alignment horizontal="center" vertical="center"/>
      <protection/>
    </xf>
    <xf numFmtId="169" fontId="1" fillId="0" borderId="13" xfId="57" applyFont="1" applyBorder="1" applyAlignment="1">
      <alignment horizontal="right" vertical="center" readingOrder="2"/>
      <protection/>
    </xf>
    <xf numFmtId="0" fontId="8" fillId="0" borderId="14" xfId="57" applyNumberFormat="1" applyFont="1" applyBorder="1" applyAlignment="1">
      <alignment horizontal="center" vertical="center"/>
      <protection/>
    </xf>
    <xf numFmtId="169" fontId="8" fillId="0" borderId="16" xfId="57" applyFont="1" applyBorder="1" applyAlignment="1">
      <alignment horizontal="center" vertical="center" readingOrder="2"/>
      <protection/>
    </xf>
    <xf numFmtId="169" fontId="8" fillId="0" borderId="16" xfId="57" applyFont="1" applyBorder="1" applyAlignment="1">
      <alignment horizontal="center" vertical="center"/>
      <protection/>
    </xf>
    <xf numFmtId="169" fontId="7" fillId="0" borderId="13" xfId="57" applyFont="1" applyBorder="1" applyAlignment="1">
      <alignment horizontal="center" vertical="center" readingOrder="2"/>
      <protection/>
    </xf>
    <xf numFmtId="212" fontId="49" fillId="0" borderId="14" xfId="57" applyNumberFormat="1" applyFont="1" applyBorder="1" applyAlignment="1">
      <alignment horizontal="center" readingOrder="2"/>
      <protection/>
    </xf>
    <xf numFmtId="169" fontId="6" fillId="0" borderId="21" xfId="57" applyFont="1" applyBorder="1" applyAlignment="1">
      <alignment horizontal="center" vertical="center"/>
      <protection/>
    </xf>
    <xf numFmtId="169" fontId="6" fillId="0" borderId="20" xfId="57" applyFont="1" applyBorder="1" applyAlignment="1">
      <alignment horizontal="center" vertical="center"/>
      <protection/>
    </xf>
    <xf numFmtId="169" fontId="1" fillId="0" borderId="11" xfId="57" applyFont="1" applyBorder="1" applyAlignment="1">
      <alignment horizontal="right" vertical="center" readingOrder="2"/>
      <protection/>
    </xf>
    <xf numFmtId="169" fontId="8" fillId="0" borderId="16" xfId="57" applyFont="1" applyBorder="1" applyAlignment="1">
      <alignment horizontal="center" vertical="center" readingOrder="2"/>
      <protection/>
    </xf>
    <xf numFmtId="1" fontId="6" fillId="0" borderId="18" xfId="57" applyNumberFormat="1" applyFont="1" applyBorder="1" applyAlignment="1">
      <alignment horizontal="left" vertical="center"/>
      <protection/>
    </xf>
    <xf numFmtId="169" fontId="1" fillId="0" borderId="18" xfId="57" applyFont="1" applyBorder="1" applyAlignment="1">
      <alignment horizontal="right" vertical="center"/>
      <protection/>
    </xf>
    <xf numFmtId="169" fontId="1" fillId="0" borderId="0" xfId="57" applyFont="1" applyAlignment="1">
      <alignment horizontal="right" vertical="center" readingOrder="2"/>
      <protection/>
    </xf>
    <xf numFmtId="169" fontId="1" fillId="0" borderId="0" xfId="57" applyFont="1" applyAlignment="1">
      <alignment horizontal="right" vertical="center"/>
      <protection/>
    </xf>
    <xf numFmtId="14" fontId="7" fillId="0" borderId="0" xfId="57" applyNumberFormat="1" applyFont="1" applyAlignment="1">
      <alignment horizontal="center" vertical="center"/>
      <protection/>
    </xf>
    <xf numFmtId="169" fontId="7" fillId="0" borderId="0" xfId="57" applyFont="1" applyAlignment="1">
      <alignment horizontal="center" vertical="center"/>
      <protection/>
    </xf>
    <xf numFmtId="1" fontId="6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showGridLines="0" rightToLeft="1" tabSelected="1" zoomScalePageLayoutView="0" workbookViewId="0" topLeftCell="A1">
      <selection activeCell="D43" sqref="D43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5.28125" style="0" customWidth="1"/>
    <col min="4" max="4" width="34.421875" style="0" customWidth="1"/>
    <col min="5" max="5" width="8.28125" style="0" customWidth="1"/>
    <col min="6" max="6" width="8.8515625" style="0" customWidth="1"/>
    <col min="7" max="7" width="9.00390625" style="0" customWidth="1"/>
    <col min="8" max="8" width="9.57421875" style="0" customWidth="1"/>
  </cols>
  <sheetData>
    <row r="2" spans="1:8" s="1" customFormat="1" ht="14.25" customHeight="1">
      <c r="A2" s="86" t="s">
        <v>0</v>
      </c>
      <c r="B2" s="86"/>
      <c r="C2" s="86"/>
      <c r="D2" s="86"/>
      <c r="E2" s="86"/>
      <c r="F2" s="86"/>
      <c r="G2" s="86"/>
      <c r="H2" s="86"/>
    </row>
    <row r="3" spans="1:8" s="1" customFormat="1" ht="21" customHeight="1">
      <c r="A3" s="9" t="s">
        <v>84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3"/>
      <c r="B4" s="3"/>
      <c r="C4" s="37"/>
      <c r="D4" s="3"/>
      <c r="E4" s="3"/>
      <c r="F4" s="3"/>
      <c r="G4" s="3"/>
      <c r="H4" s="10" t="s">
        <v>1</v>
      </c>
    </row>
    <row r="5" spans="1:8" s="1" customFormat="1" ht="17.25" customHeight="1">
      <c r="A5" s="39" t="s">
        <v>43</v>
      </c>
      <c r="B5" s="40"/>
      <c r="C5" s="33"/>
      <c r="D5" s="7"/>
      <c r="E5" s="39" t="s">
        <v>85</v>
      </c>
      <c r="F5" s="5"/>
      <c r="G5" s="5"/>
      <c r="H5" s="40"/>
    </row>
    <row r="6" spans="1:8" s="1" customFormat="1" ht="16.5" customHeight="1">
      <c r="A6" s="26" t="s">
        <v>42</v>
      </c>
      <c r="B6" s="47"/>
      <c r="C6" s="36" t="s">
        <v>3</v>
      </c>
      <c r="D6" s="4"/>
      <c r="E6" s="80" t="s">
        <v>4</v>
      </c>
      <c r="F6" s="81"/>
      <c r="G6" s="80" t="s">
        <v>2</v>
      </c>
      <c r="H6" s="81"/>
    </row>
    <row r="7" spans="1:8" s="1" customFormat="1" ht="14.25" customHeight="1">
      <c r="A7" s="84">
        <v>2014</v>
      </c>
      <c r="B7" s="85"/>
      <c r="C7" s="38"/>
      <c r="D7" s="3"/>
      <c r="E7" s="82"/>
      <c r="F7" s="83"/>
      <c r="G7" s="82"/>
      <c r="H7" s="83"/>
    </row>
    <row r="8" spans="1:8" s="1" customFormat="1" ht="16.5" customHeight="1">
      <c r="A8" s="27"/>
      <c r="B8" s="8"/>
      <c r="C8" s="30" t="s">
        <v>5</v>
      </c>
      <c r="D8" s="23" t="s">
        <v>6</v>
      </c>
      <c r="E8" s="18"/>
      <c r="F8" s="8"/>
      <c r="G8" s="8"/>
      <c r="H8" s="8"/>
    </row>
    <row r="9" spans="1:8" s="1" customFormat="1" ht="15.75" customHeight="1">
      <c r="A9" s="28">
        <v>10205.2</v>
      </c>
      <c r="B9" s="17"/>
      <c r="C9" s="31" t="s">
        <v>7</v>
      </c>
      <c r="D9" s="13" t="s">
        <v>53</v>
      </c>
      <c r="E9" s="28">
        <v>7700</v>
      </c>
      <c r="F9" s="17"/>
      <c r="G9" s="17">
        <v>5656.2</v>
      </c>
      <c r="H9" s="17"/>
    </row>
    <row r="10" spans="1:8" s="1" customFormat="1" ht="15.75" customHeight="1">
      <c r="A10" s="28">
        <v>1687.6</v>
      </c>
      <c r="B10" s="17"/>
      <c r="C10" s="31" t="s">
        <v>8</v>
      </c>
      <c r="D10" s="13" t="s">
        <v>44</v>
      </c>
      <c r="E10" s="28">
        <v>1460</v>
      </c>
      <c r="F10" s="17"/>
      <c r="G10" s="17">
        <v>1484.4</v>
      </c>
      <c r="H10" s="17"/>
    </row>
    <row r="11" spans="1:8" s="1" customFormat="1" ht="15.75" customHeight="1">
      <c r="A11" s="28">
        <v>1983.7</v>
      </c>
      <c r="B11" s="17"/>
      <c r="C11" s="31" t="s">
        <v>9</v>
      </c>
      <c r="D11" s="14" t="s">
        <v>56</v>
      </c>
      <c r="E11" s="28">
        <v>2380</v>
      </c>
      <c r="F11" s="17"/>
      <c r="G11" s="17">
        <v>1865.1</v>
      </c>
      <c r="H11" s="17"/>
    </row>
    <row r="12" spans="1:8" s="1" customFormat="1" ht="15.75" customHeight="1">
      <c r="A12" s="28">
        <v>15.8</v>
      </c>
      <c r="B12" s="17"/>
      <c r="C12" s="31" t="s">
        <v>10</v>
      </c>
      <c r="D12" s="14" t="s">
        <v>57</v>
      </c>
      <c r="E12" s="28">
        <v>25</v>
      </c>
      <c r="F12" s="17"/>
      <c r="G12" s="17">
        <v>14</v>
      </c>
      <c r="H12" s="17"/>
    </row>
    <row r="13" spans="1:8" s="1" customFormat="1" ht="15.75" customHeight="1">
      <c r="A13" s="28">
        <v>215.2</v>
      </c>
      <c r="B13" s="17"/>
      <c r="C13" s="41" t="s">
        <v>11</v>
      </c>
      <c r="D13" s="13" t="s">
        <v>58</v>
      </c>
      <c r="E13" s="28">
        <v>35</v>
      </c>
      <c r="F13" s="17"/>
      <c r="G13" s="17">
        <v>47.8</v>
      </c>
      <c r="H13" s="17"/>
    </row>
    <row r="14" spans="1:8" s="1" customFormat="1" ht="19.5" customHeight="1">
      <c r="A14" s="51"/>
      <c r="B14" s="49">
        <f>SUM(A9:A13)</f>
        <v>14107.500000000002</v>
      </c>
      <c r="C14" s="42"/>
      <c r="D14" s="11" t="s">
        <v>67</v>
      </c>
      <c r="E14" s="51"/>
      <c r="F14" s="49">
        <f>SUM(E9:E13)</f>
        <v>11600</v>
      </c>
      <c r="G14" s="49"/>
      <c r="H14" s="49">
        <f>SUM(G9:G13)</f>
        <v>9067.5</v>
      </c>
    </row>
    <row r="15" spans="1:8" s="1" customFormat="1" ht="18" customHeight="1">
      <c r="A15" s="28"/>
      <c r="B15" s="17"/>
      <c r="C15" s="30" t="s">
        <v>13</v>
      </c>
      <c r="D15" s="24" t="s">
        <v>14</v>
      </c>
      <c r="E15" s="28"/>
      <c r="F15" s="17"/>
      <c r="G15" s="17"/>
      <c r="H15" s="17"/>
    </row>
    <row r="16" spans="1:8" s="1" customFormat="1" ht="14.25" customHeight="1">
      <c r="A16" s="28"/>
      <c r="B16" s="17"/>
      <c r="C16" s="32"/>
      <c r="D16" s="16" t="s">
        <v>15</v>
      </c>
      <c r="E16" s="28"/>
      <c r="F16" s="17"/>
      <c r="G16" s="17"/>
      <c r="H16" s="17"/>
    </row>
    <row r="17" spans="1:8" s="1" customFormat="1" ht="15.75" customHeight="1">
      <c r="A17" s="28">
        <v>4210.8</v>
      </c>
      <c r="B17" s="17"/>
      <c r="C17" s="31" t="s">
        <v>12</v>
      </c>
      <c r="D17" s="13" t="s">
        <v>45</v>
      </c>
      <c r="E17" s="19">
        <v>3800</v>
      </c>
      <c r="F17" s="17"/>
      <c r="G17" s="17">
        <v>3862.2</v>
      </c>
      <c r="H17" s="17"/>
    </row>
    <row r="18" spans="1:8" s="1" customFormat="1" ht="15.75" customHeight="1">
      <c r="A18" s="28">
        <v>4762.7</v>
      </c>
      <c r="B18" s="17"/>
      <c r="C18" s="31" t="s">
        <v>16</v>
      </c>
      <c r="D18" s="13" t="s">
        <v>59</v>
      </c>
      <c r="E18" s="19">
        <v>5166</v>
      </c>
      <c r="F18" s="17"/>
      <c r="G18" s="17">
        <v>4722.6</v>
      </c>
      <c r="H18" s="17"/>
    </row>
    <row r="19" spans="1:8" s="1" customFormat="1" ht="15.75" customHeight="1">
      <c r="A19" s="28">
        <v>484.5</v>
      </c>
      <c r="B19" s="17"/>
      <c r="C19" s="31" t="s">
        <v>47</v>
      </c>
      <c r="D19" s="13" t="s">
        <v>48</v>
      </c>
      <c r="E19" s="19">
        <v>350</v>
      </c>
      <c r="F19" s="17"/>
      <c r="G19" s="17">
        <v>375.5</v>
      </c>
      <c r="H19" s="17"/>
    </row>
    <row r="20" spans="1:8" s="1" customFormat="1" ht="15.75" customHeight="1">
      <c r="A20" s="28">
        <v>95.3</v>
      </c>
      <c r="B20" s="17"/>
      <c r="C20" s="31" t="s">
        <v>17</v>
      </c>
      <c r="D20" s="13" t="s">
        <v>46</v>
      </c>
      <c r="E20" s="19">
        <v>210</v>
      </c>
      <c r="F20" s="17"/>
      <c r="G20" s="28">
        <v>166.4</v>
      </c>
      <c r="H20" s="17"/>
    </row>
    <row r="21" spans="1:8" s="1" customFormat="1" ht="15.75" customHeight="1">
      <c r="A21" s="55">
        <v>52.9</v>
      </c>
      <c r="B21" s="22"/>
      <c r="C21" s="41" t="s">
        <v>19</v>
      </c>
      <c r="D21" s="62" t="s">
        <v>18</v>
      </c>
      <c r="E21" s="55">
        <v>50</v>
      </c>
      <c r="F21" s="22"/>
      <c r="G21" s="55">
        <v>37.3</v>
      </c>
      <c r="H21" s="22"/>
    </row>
    <row r="22" spans="1:8" s="1" customFormat="1" ht="19.5" customHeight="1">
      <c r="A22" s="55"/>
      <c r="B22" s="22">
        <f>SUM(A17:A21)</f>
        <v>9606.199999999999</v>
      </c>
      <c r="C22" s="43"/>
      <c r="D22" s="67" t="s">
        <v>68</v>
      </c>
      <c r="E22" s="55"/>
      <c r="F22" s="22">
        <f>SUM(E17:E21)</f>
        <v>9576</v>
      </c>
      <c r="G22" s="22"/>
      <c r="H22" s="22">
        <f>SUM(G17:G21)</f>
        <v>9163.999999999998</v>
      </c>
    </row>
    <row r="23" spans="1:8" s="1" customFormat="1" ht="17.25" customHeight="1">
      <c r="A23" s="28"/>
      <c r="B23" s="17"/>
      <c r="C23" s="32"/>
      <c r="D23" s="16" t="s">
        <v>21</v>
      </c>
      <c r="E23" s="28"/>
      <c r="F23" s="17"/>
      <c r="G23" s="17"/>
      <c r="H23" s="17"/>
    </row>
    <row r="24" spans="1:8" s="1" customFormat="1" ht="16.5" customHeight="1">
      <c r="A24" s="28"/>
      <c r="B24" s="17"/>
      <c r="C24" s="31" t="s">
        <v>20</v>
      </c>
      <c r="D24" s="13" t="s">
        <v>23</v>
      </c>
      <c r="E24" s="28"/>
      <c r="F24" s="17"/>
      <c r="G24" s="17"/>
      <c r="H24" s="17"/>
    </row>
    <row r="25" spans="1:8" s="1" customFormat="1" ht="16.5" customHeight="1">
      <c r="A25" s="28">
        <v>2093.6</v>
      </c>
      <c r="B25" s="17"/>
      <c r="C25" s="34"/>
      <c r="D25" s="13" t="s">
        <v>60</v>
      </c>
      <c r="E25" s="28">
        <v>1650</v>
      </c>
      <c r="F25" s="17"/>
      <c r="G25" s="17">
        <v>1822.5</v>
      </c>
      <c r="H25" s="17"/>
    </row>
    <row r="26" spans="1:8" s="1" customFormat="1" ht="16.5" customHeight="1">
      <c r="A26" s="28"/>
      <c r="B26" s="17"/>
      <c r="C26" s="31" t="s">
        <v>22</v>
      </c>
      <c r="D26" s="13" t="s">
        <v>26</v>
      </c>
      <c r="E26" s="28"/>
      <c r="F26" s="17"/>
      <c r="G26" s="17"/>
      <c r="H26" s="17"/>
    </row>
    <row r="27" spans="1:8" s="1" customFormat="1" ht="16.5" customHeight="1">
      <c r="A27" s="28">
        <v>72</v>
      </c>
      <c r="B27" s="17"/>
      <c r="C27" s="34"/>
      <c r="D27" s="13" t="s">
        <v>61</v>
      </c>
      <c r="E27" s="28">
        <v>44</v>
      </c>
      <c r="F27" s="17"/>
      <c r="G27" s="17">
        <v>47.7</v>
      </c>
      <c r="H27" s="17"/>
    </row>
    <row r="28" spans="1:8" s="1" customFormat="1" ht="16.5" customHeight="1">
      <c r="A28" s="28">
        <v>748.1</v>
      </c>
      <c r="B28" s="17"/>
      <c r="C28" s="31" t="s">
        <v>24</v>
      </c>
      <c r="D28" s="13" t="s">
        <v>48</v>
      </c>
      <c r="E28" s="28">
        <v>780</v>
      </c>
      <c r="F28" s="17"/>
      <c r="G28" s="17">
        <v>774.3</v>
      </c>
      <c r="H28" s="17"/>
    </row>
    <row r="29" spans="1:8" s="1" customFormat="1" ht="16.5" customHeight="1">
      <c r="A29" s="55">
        <v>670.5</v>
      </c>
      <c r="B29" s="22"/>
      <c r="C29" s="41" t="s">
        <v>25</v>
      </c>
      <c r="D29" s="58" t="s">
        <v>46</v>
      </c>
      <c r="E29" s="55">
        <v>740</v>
      </c>
      <c r="F29" s="22"/>
      <c r="G29" s="22">
        <v>670.7</v>
      </c>
      <c r="H29" s="22"/>
    </row>
    <row r="30" spans="1:8" s="1" customFormat="1" ht="19.5" customHeight="1">
      <c r="A30" s="55"/>
      <c r="B30" s="22">
        <f>SUM(A25:A29)</f>
        <v>3584.2</v>
      </c>
      <c r="C30" s="44"/>
      <c r="D30" s="71" t="s">
        <v>69</v>
      </c>
      <c r="E30" s="55"/>
      <c r="F30" s="22">
        <f>SUM(E25:E29)</f>
        <v>3214</v>
      </c>
      <c r="G30" s="22"/>
      <c r="H30" s="22">
        <f>SUM(G25:G29)</f>
        <v>3315.2</v>
      </c>
    </row>
    <row r="31" spans="1:8" s="1" customFormat="1" ht="17.25" customHeight="1">
      <c r="A31" s="28"/>
      <c r="B31" s="17"/>
      <c r="C31" s="32"/>
      <c r="D31" s="16" t="s">
        <v>70</v>
      </c>
      <c r="E31" s="28"/>
      <c r="F31" s="17"/>
      <c r="G31" s="17"/>
      <c r="H31" s="17"/>
    </row>
    <row r="32" spans="1:8" s="1" customFormat="1" ht="15.75" customHeight="1">
      <c r="A32" s="28">
        <v>32.4</v>
      </c>
      <c r="B32" s="17"/>
      <c r="C32" s="31" t="s">
        <v>27</v>
      </c>
      <c r="D32" s="13" t="s">
        <v>55</v>
      </c>
      <c r="E32" s="28">
        <v>35</v>
      </c>
      <c r="F32" s="17"/>
      <c r="G32" s="17">
        <v>24.5</v>
      </c>
      <c r="H32" s="17"/>
    </row>
    <row r="33" spans="1:8" s="1" customFormat="1" ht="15.75" customHeight="1">
      <c r="A33" s="28"/>
      <c r="B33" s="17"/>
      <c r="C33" s="31" t="s">
        <v>49</v>
      </c>
      <c r="D33" s="13" t="s">
        <v>32</v>
      </c>
      <c r="E33" s="19"/>
      <c r="F33" s="17"/>
      <c r="G33" s="17"/>
      <c r="H33" s="17"/>
    </row>
    <row r="34" spans="1:8" s="1" customFormat="1" ht="15.75" customHeight="1">
      <c r="A34" s="28">
        <v>465.4</v>
      </c>
      <c r="B34" s="17"/>
      <c r="C34" s="34"/>
      <c r="D34" s="13" t="s">
        <v>33</v>
      </c>
      <c r="E34" s="28">
        <v>200</v>
      </c>
      <c r="F34" s="17"/>
      <c r="G34" s="17">
        <v>248.1</v>
      </c>
      <c r="H34" s="17"/>
    </row>
    <row r="35" spans="1:8" s="1" customFormat="1" ht="15.75" customHeight="1">
      <c r="A35" s="28">
        <v>270.6</v>
      </c>
      <c r="B35" s="17"/>
      <c r="C35" s="31" t="s">
        <v>50</v>
      </c>
      <c r="D35" s="13" t="s">
        <v>54</v>
      </c>
      <c r="E35" s="28">
        <v>280</v>
      </c>
      <c r="F35" s="17"/>
      <c r="G35" s="17">
        <v>386.4</v>
      </c>
      <c r="H35" s="17"/>
    </row>
    <row r="36" spans="1:8" s="1" customFormat="1" ht="15.75" customHeight="1">
      <c r="A36" s="28">
        <v>19.3</v>
      </c>
      <c r="B36" s="17"/>
      <c r="C36" s="31" t="s">
        <v>28</v>
      </c>
      <c r="D36" s="13" t="s">
        <v>63</v>
      </c>
      <c r="E36" s="28">
        <v>35</v>
      </c>
      <c r="F36" s="17"/>
      <c r="G36" s="17">
        <v>6.8</v>
      </c>
      <c r="H36" s="17"/>
    </row>
    <row r="37" spans="1:8" s="1" customFormat="1" ht="15.75" customHeight="1">
      <c r="A37" s="28">
        <v>59.1</v>
      </c>
      <c r="B37" s="17"/>
      <c r="C37" s="31" t="s">
        <v>29</v>
      </c>
      <c r="D37" s="13" t="s">
        <v>64</v>
      </c>
      <c r="E37" s="28">
        <v>180</v>
      </c>
      <c r="F37" s="17"/>
      <c r="G37" s="17">
        <v>44.2</v>
      </c>
      <c r="H37" s="17"/>
    </row>
    <row r="38" spans="1:8" s="1" customFormat="1" ht="15.75" customHeight="1">
      <c r="A38" s="28">
        <v>1134.6</v>
      </c>
      <c r="B38" s="17"/>
      <c r="C38" s="31" t="s">
        <v>30</v>
      </c>
      <c r="D38" s="13" t="s">
        <v>65</v>
      </c>
      <c r="E38" s="28">
        <v>580</v>
      </c>
      <c r="F38" s="17"/>
      <c r="G38" s="17">
        <v>479.3</v>
      </c>
      <c r="H38" s="17"/>
    </row>
    <row r="39" spans="1:8" s="1" customFormat="1" ht="15.75" customHeight="1">
      <c r="A39" s="68" t="s">
        <v>81</v>
      </c>
      <c r="B39" s="22"/>
      <c r="C39" s="77" t="s">
        <v>31</v>
      </c>
      <c r="D39" s="79" t="s">
        <v>89</v>
      </c>
      <c r="E39" s="68" t="s">
        <v>81</v>
      </c>
      <c r="F39" s="22"/>
      <c r="G39" s="22">
        <v>30.4</v>
      </c>
      <c r="H39" s="22"/>
    </row>
    <row r="40" spans="1:8" s="1" customFormat="1" ht="19.5" customHeight="1">
      <c r="A40" s="55"/>
      <c r="B40" s="22">
        <f>SUM(A32:A38)</f>
        <v>1981.3999999999999</v>
      </c>
      <c r="C40" s="38"/>
      <c r="D40" s="72" t="s">
        <v>71</v>
      </c>
      <c r="E40" s="55"/>
      <c r="F40" s="22">
        <f>SUM(E32:E38)</f>
        <v>1310</v>
      </c>
      <c r="G40" s="22"/>
      <c r="H40" s="22">
        <f>SUM(G32:G39)</f>
        <v>1219.7</v>
      </c>
    </row>
    <row r="43" ht="12.75">
      <c r="D43" s="63" t="s">
        <v>51</v>
      </c>
    </row>
    <row r="46" spans="1:8" ht="21" customHeight="1">
      <c r="A46" s="87" t="s">
        <v>83</v>
      </c>
      <c r="B46" s="86"/>
      <c r="C46" s="86"/>
      <c r="D46" s="86"/>
      <c r="E46" s="86"/>
      <c r="F46" s="86"/>
      <c r="G46" s="86"/>
      <c r="H46" s="86"/>
    </row>
    <row r="47" spans="1:8" ht="22.5" customHeight="1">
      <c r="A47" s="74" t="s">
        <v>86</v>
      </c>
      <c r="B47" s="25"/>
      <c r="C47" s="25"/>
      <c r="D47" s="25"/>
      <c r="E47" s="25"/>
      <c r="F47" s="25"/>
      <c r="G47" s="25"/>
      <c r="H47" s="25"/>
    </row>
    <row r="48" spans="1:8" ht="23.25" customHeight="1">
      <c r="A48" s="9"/>
      <c r="B48" s="25"/>
      <c r="C48" s="48"/>
      <c r="D48" s="25"/>
      <c r="E48" s="25"/>
      <c r="F48" s="25"/>
      <c r="G48" s="25"/>
      <c r="H48" s="75" t="s">
        <v>82</v>
      </c>
    </row>
    <row r="49" spans="1:8" s="1" customFormat="1" ht="18" customHeight="1">
      <c r="A49" s="39" t="s">
        <v>43</v>
      </c>
      <c r="B49" s="40"/>
      <c r="C49" s="61"/>
      <c r="D49" s="6"/>
      <c r="E49" s="39" t="s">
        <v>85</v>
      </c>
      <c r="F49" s="5"/>
      <c r="G49" s="5"/>
      <c r="H49" s="45"/>
    </row>
    <row r="50" spans="1:8" s="1" customFormat="1" ht="16.5" customHeight="1">
      <c r="A50" s="26" t="s">
        <v>42</v>
      </c>
      <c r="B50" s="47"/>
      <c r="C50" s="36" t="s">
        <v>3</v>
      </c>
      <c r="D50" s="47"/>
      <c r="E50" s="80" t="s">
        <v>4</v>
      </c>
      <c r="F50" s="81"/>
      <c r="G50" s="80" t="s">
        <v>2</v>
      </c>
      <c r="H50" s="81"/>
    </row>
    <row r="51" spans="1:8" s="1" customFormat="1" ht="16.5" customHeight="1">
      <c r="A51" s="84">
        <v>2014</v>
      </c>
      <c r="B51" s="85"/>
      <c r="C51" s="38"/>
      <c r="D51" s="29"/>
      <c r="E51" s="82"/>
      <c r="F51" s="83"/>
      <c r="G51" s="82"/>
      <c r="H51" s="83"/>
    </row>
    <row r="52" spans="1:8" s="1" customFormat="1" ht="20.25" customHeight="1">
      <c r="A52" s="57"/>
      <c r="B52" s="57">
        <f>SUM(B22+B30+B40)</f>
        <v>15171.799999999997</v>
      </c>
      <c r="C52" s="42"/>
      <c r="D52" s="12" t="s">
        <v>72</v>
      </c>
      <c r="E52" s="57"/>
      <c r="F52" s="50">
        <f>SUM(F22+F30+F40)</f>
        <v>14100</v>
      </c>
      <c r="G52" s="50"/>
      <c r="H52" s="57">
        <f>SUM(H22+H30+H40)</f>
        <v>13698.899999999998</v>
      </c>
    </row>
    <row r="53" spans="1:8" s="1" customFormat="1" ht="20.25" customHeight="1">
      <c r="A53" s="51"/>
      <c r="B53" s="65">
        <f>SUM(B14-B52)</f>
        <v>-1064.2999999999956</v>
      </c>
      <c r="C53" s="73" t="s">
        <v>38</v>
      </c>
      <c r="D53" s="11" t="s">
        <v>73</v>
      </c>
      <c r="E53" s="51"/>
      <c r="F53" s="70">
        <f>SUM(F14-F52)</f>
        <v>-2500</v>
      </c>
      <c r="G53" s="49"/>
      <c r="H53" s="65">
        <f>SUM(H14-H52)</f>
        <v>-4631.399999999998</v>
      </c>
    </row>
    <row r="54" spans="1:8" s="1" customFormat="1" ht="20.25" customHeight="1">
      <c r="A54" s="28"/>
      <c r="B54" s="28"/>
      <c r="C54" s="73" t="s">
        <v>74</v>
      </c>
      <c r="D54" s="24" t="s">
        <v>39</v>
      </c>
      <c r="E54" s="28"/>
      <c r="F54" s="17"/>
      <c r="G54" s="17"/>
      <c r="H54" s="28"/>
    </row>
    <row r="55" spans="1:8" s="1" customFormat="1" ht="18" customHeight="1">
      <c r="A55" s="52"/>
      <c r="B55" s="52">
        <v>-50.2</v>
      </c>
      <c r="C55" s="31" t="s">
        <v>31</v>
      </c>
      <c r="D55" s="13" t="s">
        <v>40</v>
      </c>
      <c r="E55" s="46"/>
      <c r="F55" s="60">
        <v>200</v>
      </c>
      <c r="G55" s="17"/>
      <c r="H55" s="52">
        <v>208.8</v>
      </c>
    </row>
    <row r="56" spans="1:8" s="1" customFormat="1" ht="18" customHeight="1">
      <c r="A56" s="28"/>
      <c r="B56" s="28"/>
      <c r="C56" s="31" t="s">
        <v>34</v>
      </c>
      <c r="D56" s="13" t="s">
        <v>62</v>
      </c>
      <c r="E56" s="28"/>
      <c r="F56" s="17"/>
      <c r="G56" s="17"/>
      <c r="H56" s="28"/>
    </row>
    <row r="57" spans="1:8" s="1" customFormat="1" ht="18" customHeight="1">
      <c r="A57" s="28">
        <v>29.1</v>
      </c>
      <c r="B57" s="28"/>
      <c r="C57" s="34"/>
      <c r="D57" s="13" t="s">
        <v>79</v>
      </c>
      <c r="E57" s="28">
        <v>415</v>
      </c>
      <c r="F57" s="17"/>
      <c r="G57" s="17">
        <v>390.2</v>
      </c>
      <c r="H57" s="28"/>
    </row>
    <row r="58" spans="1:8" s="1" customFormat="1" ht="18" customHeight="1">
      <c r="A58" s="53">
        <v>-89.4</v>
      </c>
      <c r="B58" s="28"/>
      <c r="C58" s="33"/>
      <c r="D58" s="13" t="s">
        <v>80</v>
      </c>
      <c r="E58" s="59">
        <v>-215</v>
      </c>
      <c r="F58" s="28"/>
      <c r="G58" s="53">
        <v>-85</v>
      </c>
      <c r="H58" s="28"/>
    </row>
    <row r="59" spans="1:8" s="1" customFormat="1" ht="18" customHeight="1">
      <c r="A59" s="28"/>
      <c r="B59" s="64">
        <f>SUM(A57:A58)</f>
        <v>-60.300000000000004</v>
      </c>
      <c r="C59" s="33"/>
      <c r="D59" s="15"/>
      <c r="E59" s="28"/>
      <c r="F59" s="17">
        <f>SUM(E57:E58)</f>
        <v>200</v>
      </c>
      <c r="G59" s="17"/>
      <c r="H59" s="64">
        <f>SUM(G57:G58)</f>
        <v>305.2</v>
      </c>
    </row>
    <row r="60" spans="1:8" s="1" customFormat="1" ht="18" customHeight="1">
      <c r="A60" s="28"/>
      <c r="B60" s="28"/>
      <c r="C60" s="31" t="s">
        <v>35</v>
      </c>
      <c r="D60" s="13" t="s">
        <v>75</v>
      </c>
      <c r="E60" s="28"/>
      <c r="F60" s="20"/>
      <c r="G60" s="17"/>
      <c r="H60" s="28"/>
    </row>
    <row r="61" spans="1:8" s="1" customFormat="1" ht="18" customHeight="1">
      <c r="A61" s="28">
        <v>200</v>
      </c>
      <c r="B61" s="28"/>
      <c r="C61" s="35"/>
      <c r="D61" s="13" t="s">
        <v>77</v>
      </c>
      <c r="E61" s="28">
        <v>500</v>
      </c>
      <c r="F61" s="20"/>
      <c r="G61" s="28">
        <v>750</v>
      </c>
      <c r="H61" s="28"/>
    </row>
    <row r="62" spans="1:8" s="1" customFormat="1" ht="18" customHeight="1">
      <c r="A62" s="54">
        <v>-100</v>
      </c>
      <c r="B62" s="28"/>
      <c r="C62" s="35"/>
      <c r="D62" s="13" t="s">
        <v>78</v>
      </c>
      <c r="E62" s="54">
        <v>-100</v>
      </c>
      <c r="F62" s="56"/>
      <c r="G62" s="54">
        <v>-100</v>
      </c>
      <c r="H62" s="28"/>
    </row>
    <row r="63" spans="1:8" s="1" customFormat="1" ht="18" customHeight="1">
      <c r="A63" s="57"/>
      <c r="B63" s="21">
        <f>SUM(A61:A62)</f>
        <v>100</v>
      </c>
      <c r="C63" s="35"/>
      <c r="D63" s="13"/>
      <c r="E63" s="28"/>
      <c r="F63" s="52">
        <f>SUM(E61:E62)</f>
        <v>400</v>
      </c>
      <c r="G63" s="17"/>
      <c r="H63" s="52">
        <f>SUM(G61:G62)</f>
        <v>650</v>
      </c>
    </row>
    <row r="64" spans="1:8" s="1" customFormat="1" ht="18" customHeight="1">
      <c r="A64" s="60"/>
      <c r="B64" s="60">
        <v>1074.8</v>
      </c>
      <c r="C64" s="31" t="s">
        <v>36</v>
      </c>
      <c r="D64" s="58" t="s">
        <v>66</v>
      </c>
      <c r="E64" s="17"/>
      <c r="F64" s="52">
        <v>1000</v>
      </c>
      <c r="G64" s="17"/>
      <c r="H64" s="64">
        <v>234.6</v>
      </c>
    </row>
    <row r="65" spans="1:8" s="1" customFormat="1" ht="18" customHeight="1">
      <c r="A65" s="60"/>
      <c r="B65" s="60" t="s">
        <v>81</v>
      </c>
      <c r="C65" s="31" t="s">
        <v>37</v>
      </c>
      <c r="D65" s="58" t="s">
        <v>41</v>
      </c>
      <c r="E65" s="17"/>
      <c r="F65" s="28">
        <v>700</v>
      </c>
      <c r="G65" s="76"/>
      <c r="H65" s="60" t="s">
        <v>81</v>
      </c>
    </row>
    <row r="66" spans="1:8" s="1" customFormat="1" ht="18" customHeight="1">
      <c r="A66" s="68"/>
      <c r="B66" s="68" t="s">
        <v>81</v>
      </c>
      <c r="C66" s="77" t="s">
        <v>87</v>
      </c>
      <c r="D66" s="78" t="s">
        <v>88</v>
      </c>
      <c r="E66" s="22"/>
      <c r="F66" s="68" t="s">
        <v>81</v>
      </c>
      <c r="G66" s="69"/>
      <c r="H66" s="68">
        <v>3232.8</v>
      </c>
    </row>
    <row r="67" spans="1:8" s="1" customFormat="1" ht="20.25" customHeight="1">
      <c r="A67" s="55"/>
      <c r="B67" s="66">
        <f>SUM(B55:B65)</f>
        <v>1064.3</v>
      </c>
      <c r="C67" s="41"/>
      <c r="D67" s="67" t="s">
        <v>76</v>
      </c>
      <c r="E67" s="55"/>
      <c r="F67" s="22">
        <f>SUM(F54:F65)</f>
        <v>2500</v>
      </c>
      <c r="G67" s="22"/>
      <c r="H67" s="66">
        <f>SUM(H55:H66)</f>
        <v>4631.4</v>
      </c>
    </row>
    <row r="68" spans="1:8" s="1" customFormat="1" ht="18" customHeight="1">
      <c r="A68" s="3"/>
      <c r="B68" s="3"/>
      <c r="C68" s="3"/>
      <c r="D68" s="3"/>
      <c r="E68" s="3"/>
      <c r="F68" s="3"/>
      <c r="G68" s="3"/>
      <c r="H68" s="3"/>
    </row>
    <row r="69" spans="1:8" s="1" customFormat="1" ht="18" customHeight="1">
      <c r="A69" s="2"/>
      <c r="B69" s="3"/>
      <c r="C69" s="3"/>
      <c r="D69" s="3"/>
      <c r="E69" s="3"/>
      <c r="F69" s="3"/>
      <c r="G69" s="3"/>
      <c r="H69" s="3"/>
    </row>
    <row r="70" spans="1:8" s="1" customFormat="1" ht="18" customHeight="1">
      <c r="A70" s="3"/>
      <c r="B70" s="3"/>
      <c r="C70" s="3"/>
      <c r="D70" s="63" t="s">
        <v>52</v>
      </c>
      <c r="E70" s="3"/>
      <c r="F70" s="3"/>
      <c r="G70" s="3"/>
      <c r="H70" s="3"/>
    </row>
    <row r="71" spans="1:8" s="1" customFormat="1" ht="12.75" customHeight="1">
      <c r="A71" s="3"/>
      <c r="B71" s="3"/>
      <c r="C71" s="3"/>
      <c r="D71" s="3"/>
      <c r="E71" s="3"/>
      <c r="F71" s="3"/>
      <c r="G71" s="3"/>
      <c r="H71" s="3"/>
    </row>
    <row r="72" spans="1:8" s="1" customFormat="1" ht="12.75" customHeight="1">
      <c r="A72" s="3"/>
      <c r="B72" s="3"/>
      <c r="C72" s="3"/>
      <c r="D72" s="3"/>
      <c r="E72" s="3"/>
      <c r="F72" s="3"/>
      <c r="G72" s="3"/>
      <c r="H72" s="3"/>
    </row>
    <row r="73" spans="1:8" s="1" customFormat="1" ht="12.75">
      <c r="A73" s="3"/>
      <c r="B73" s="3"/>
      <c r="C73" s="3"/>
      <c r="D73" s="3"/>
      <c r="E73" s="3"/>
      <c r="F73" s="3"/>
      <c r="G73" s="3"/>
      <c r="H73" s="3"/>
    </row>
    <row r="74" spans="1:8" s="1" customFormat="1" ht="12.75">
      <c r="A74" s="3"/>
      <c r="B74" s="3"/>
      <c r="C74" s="3"/>
      <c r="D74" s="3"/>
      <c r="E74" s="3"/>
      <c r="F74" s="3"/>
      <c r="G74" s="3"/>
      <c r="H74" s="3"/>
    </row>
    <row r="75" spans="1:8" s="1" customFormat="1" ht="12.75">
      <c r="A75" s="3"/>
      <c r="B75" s="3"/>
      <c r="C75" s="3"/>
      <c r="D75" s="3"/>
      <c r="E75" s="3"/>
      <c r="F75" s="3"/>
      <c r="G75" s="3"/>
      <c r="H75" s="3"/>
    </row>
    <row r="76" spans="1:8" s="1" customFormat="1" ht="12.75">
      <c r="A76" s="3"/>
      <c r="B76" s="3"/>
      <c r="C76" s="3"/>
      <c r="D76" s="3"/>
      <c r="E76" s="3"/>
      <c r="F76" s="3"/>
      <c r="G76" s="3"/>
      <c r="H76" s="3"/>
    </row>
    <row r="77" spans="1:8" s="1" customFormat="1" ht="12.75">
      <c r="A77" s="3"/>
      <c r="B77" s="3"/>
      <c r="C77" s="3"/>
      <c r="D77" s="3"/>
      <c r="E77" s="3"/>
      <c r="F77" s="3"/>
      <c r="G77" s="3"/>
      <c r="H77" s="3"/>
    </row>
    <row r="78" spans="1:8" s="1" customFormat="1" ht="12.75">
      <c r="A78" s="3"/>
      <c r="B78" s="3"/>
      <c r="C78" s="3"/>
      <c r="D78" s="3"/>
      <c r="E78" s="3"/>
      <c r="F78" s="3"/>
      <c r="G78" s="3"/>
      <c r="H78" s="3"/>
    </row>
    <row r="79" spans="1:8" s="1" customFormat="1" ht="12.75">
      <c r="A79" s="3"/>
      <c r="B79" s="3"/>
      <c r="C79" s="3"/>
      <c r="D79" s="3"/>
      <c r="E79" s="3"/>
      <c r="F79" s="3"/>
      <c r="G79" s="3"/>
      <c r="H79" s="3"/>
    </row>
    <row r="80" spans="1:8" s="1" customFormat="1" ht="12.75">
      <c r="A80" s="3"/>
      <c r="B80" s="3"/>
      <c r="C80" s="3"/>
      <c r="D80" s="3"/>
      <c r="E80" s="3"/>
      <c r="F80" s="3"/>
      <c r="G80" s="3"/>
      <c r="H80" s="3"/>
    </row>
    <row r="81" spans="1:8" s="1" customFormat="1" ht="409.5">
      <c r="A81" s="3"/>
      <c r="B81" s="3"/>
      <c r="C81" s="3"/>
      <c r="D81" s="3"/>
      <c r="E81" s="3"/>
      <c r="F81" s="3"/>
      <c r="G81" s="3"/>
      <c r="H81" s="3"/>
    </row>
    <row r="82" spans="1:8" s="1" customFormat="1" ht="409.5">
      <c r="A82" s="3"/>
      <c r="B82" s="3"/>
      <c r="C82" s="3"/>
      <c r="D82" s="3"/>
      <c r="E82" s="3"/>
      <c r="F82" s="3"/>
      <c r="G82" s="3"/>
      <c r="H82" s="3"/>
    </row>
    <row r="83" spans="1:8" s="1" customFormat="1" ht="409.5">
      <c r="A83" s="3"/>
      <c r="B83" s="3"/>
      <c r="C83" s="3"/>
      <c r="D83" s="3"/>
      <c r="E83" s="3"/>
      <c r="F83" s="3"/>
      <c r="G83" s="3"/>
      <c r="H83" s="3"/>
    </row>
    <row r="84" spans="1:8" s="1" customFormat="1" ht="409.5">
      <c r="A84" s="3"/>
      <c r="B84" s="3"/>
      <c r="C84" s="3"/>
      <c r="D84" s="3"/>
      <c r="E84" s="3"/>
      <c r="F84" s="3"/>
      <c r="G84" s="3"/>
      <c r="H84" s="3"/>
    </row>
    <row r="85" spans="1:8" s="1" customFormat="1" ht="409.5">
      <c r="A85" s="3"/>
      <c r="B85" s="3"/>
      <c r="C85" s="3"/>
      <c r="D85" s="3"/>
      <c r="E85" s="3"/>
      <c r="F85" s="3"/>
      <c r="G85" s="3"/>
      <c r="H85" s="3"/>
    </row>
    <row r="86" spans="1:8" s="1" customFormat="1" ht="409.5">
      <c r="A86" s="3"/>
      <c r="B86" s="3"/>
      <c r="C86" s="3"/>
      <c r="D86" s="3"/>
      <c r="E86" s="3"/>
      <c r="F86" s="3"/>
      <c r="G86" s="3"/>
      <c r="H86" s="3"/>
    </row>
    <row r="87" spans="1:8" s="1" customFormat="1" ht="12.75">
      <c r="A87" s="3"/>
      <c r="B87" s="3"/>
      <c r="C87" s="3"/>
      <c r="D87" s="3"/>
      <c r="E87" s="3"/>
      <c r="F87" s="3"/>
      <c r="G87" s="3"/>
      <c r="H87" s="3"/>
    </row>
    <row r="89" spans="1:8" s="1" customFormat="1" ht="12.75">
      <c r="A89" s="3"/>
      <c r="B89" s="3"/>
      <c r="C89" s="3"/>
      <c r="D89" s="3"/>
      <c r="E89" s="3"/>
      <c r="F89" s="3"/>
      <c r="G89" s="3"/>
      <c r="H89" s="3"/>
    </row>
    <row r="90" spans="1:8" s="1" customFormat="1" ht="12.75">
      <c r="A90" s="3"/>
      <c r="B90" s="3"/>
      <c r="C90" s="3"/>
      <c r="D90" s="3"/>
      <c r="E90" s="3"/>
      <c r="F90" s="3"/>
      <c r="G90" s="3"/>
      <c r="H90" s="3"/>
    </row>
    <row r="91" spans="1:8" s="1" customFormat="1" ht="12.75">
      <c r="A91"/>
      <c r="B91"/>
      <c r="C91"/>
      <c r="D91"/>
      <c r="E91"/>
      <c r="F91"/>
      <c r="G91"/>
      <c r="H91"/>
    </row>
    <row r="92" spans="1:8" s="1" customFormat="1" ht="12.75">
      <c r="A92"/>
      <c r="B92"/>
      <c r="C92"/>
      <c r="D92"/>
      <c r="E92"/>
      <c r="F92"/>
      <c r="G92"/>
      <c r="H92"/>
    </row>
    <row r="93" spans="1:8" s="1" customFormat="1" ht="12.75">
      <c r="A93"/>
      <c r="B93"/>
      <c r="C93"/>
      <c r="D93"/>
      <c r="E93"/>
      <c r="F93"/>
      <c r="G93"/>
      <c r="H93"/>
    </row>
  </sheetData>
  <sheetProtection/>
  <mergeCells count="8">
    <mergeCell ref="G50:H51"/>
    <mergeCell ref="E50:F51"/>
    <mergeCell ref="A51:B51"/>
    <mergeCell ref="A2:H2"/>
    <mergeCell ref="A46:H46"/>
    <mergeCell ref="A7:B7"/>
    <mergeCell ref="G6:H7"/>
    <mergeCell ref="E6:F7"/>
  </mergeCells>
  <printOptions horizontalCentered="1"/>
  <pageMargins left="0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96"/>
  <sheetViews>
    <sheetView showGridLines="0" rightToLeft="1" zoomScalePageLayoutView="0" workbookViewId="0" topLeftCell="A1">
      <selection activeCell="B64" sqref="B64"/>
    </sheetView>
  </sheetViews>
  <sheetFormatPr defaultColWidth="9.140625" defaultRowHeight="12.75"/>
  <cols>
    <col min="1" max="1" width="13.28125" style="0" customWidth="1"/>
    <col min="2" max="2" width="43.57421875" style="0" customWidth="1"/>
    <col min="3" max="3" width="13.8515625" style="0" customWidth="1"/>
    <col min="4" max="4" width="12.7109375" style="0" customWidth="1"/>
  </cols>
  <sheetData>
    <row r="2" spans="1:4" s="1" customFormat="1" ht="15" customHeight="1">
      <c r="A2" s="87" t="s">
        <v>545</v>
      </c>
      <c r="B2" s="87"/>
      <c r="C2" s="87"/>
      <c r="D2" s="87"/>
    </row>
    <row r="3" spans="1:4" s="1" customFormat="1" ht="20.25" customHeight="1">
      <c r="A3" s="129" t="s">
        <v>540</v>
      </c>
      <c r="B3" s="113"/>
      <c r="C3" s="113"/>
      <c r="D3" s="113"/>
    </row>
    <row r="4" spans="1:4" s="1" customFormat="1" ht="20.25" customHeight="1">
      <c r="A4" s="129" t="s">
        <v>539</v>
      </c>
      <c r="B4" s="113"/>
      <c r="C4" s="113"/>
      <c r="D4" s="113"/>
    </row>
    <row r="5" spans="1:4" s="1" customFormat="1" ht="15" customHeight="1">
      <c r="A5" s="112"/>
      <c r="B5" s="112"/>
      <c r="C5" s="112"/>
      <c r="D5" s="167" t="s">
        <v>130</v>
      </c>
    </row>
    <row r="6" spans="1:4" s="1" customFormat="1" ht="24" customHeight="1">
      <c r="A6" s="200" t="s">
        <v>2</v>
      </c>
      <c r="B6" s="109"/>
      <c r="C6" s="198" t="s">
        <v>85</v>
      </c>
      <c r="D6" s="45"/>
    </row>
    <row r="7" spans="1:4" s="1" customFormat="1" ht="24" customHeight="1">
      <c r="A7" s="196" t="s">
        <v>42</v>
      </c>
      <c r="B7" s="106" t="s">
        <v>3</v>
      </c>
      <c r="C7" s="195" t="s">
        <v>4</v>
      </c>
      <c r="D7" s="195" t="s">
        <v>2</v>
      </c>
    </row>
    <row r="8" spans="1:4" s="1" customFormat="1" ht="24" customHeight="1">
      <c r="A8" s="194">
        <v>2014</v>
      </c>
      <c r="B8" s="127"/>
      <c r="C8" s="192"/>
      <c r="D8" s="192"/>
    </row>
    <row r="9" spans="1:4" s="1" customFormat="1" ht="21" customHeight="1">
      <c r="A9" s="101">
        <v>4887122</v>
      </c>
      <c r="B9" s="276" t="s">
        <v>164</v>
      </c>
      <c r="C9" s="275">
        <v>4282000</v>
      </c>
      <c r="D9" s="101">
        <v>679337</v>
      </c>
    </row>
    <row r="10" spans="1:4" s="1" customFormat="1" ht="21" customHeight="1">
      <c r="A10" s="97">
        <v>1288189</v>
      </c>
      <c r="B10" s="121" t="s">
        <v>329</v>
      </c>
      <c r="C10" s="92">
        <v>1518000</v>
      </c>
      <c r="D10" s="96">
        <v>1486161</v>
      </c>
    </row>
    <row r="11" spans="1:4" s="1" customFormat="1" ht="21" customHeight="1">
      <c r="A11" s="97">
        <v>147000</v>
      </c>
      <c r="B11" s="121" t="s">
        <v>162</v>
      </c>
      <c r="C11" s="96">
        <v>87000</v>
      </c>
      <c r="D11" s="97">
        <v>77400</v>
      </c>
    </row>
    <row r="12" spans="1:4" s="1" customFormat="1" ht="21" customHeight="1">
      <c r="A12" s="97">
        <v>103122</v>
      </c>
      <c r="B12" s="121" t="s">
        <v>234</v>
      </c>
      <c r="C12" s="96">
        <v>43000</v>
      </c>
      <c r="D12" s="97">
        <v>3626</v>
      </c>
    </row>
    <row r="13" spans="1:4" s="1" customFormat="1" ht="21" customHeight="1">
      <c r="A13" s="97">
        <v>71717</v>
      </c>
      <c r="B13" s="121" t="s">
        <v>161</v>
      </c>
      <c r="C13" s="96">
        <v>65000</v>
      </c>
      <c r="D13" s="97">
        <v>70942</v>
      </c>
    </row>
    <row r="14" spans="1:4" s="1" customFormat="1" ht="21" customHeight="1">
      <c r="A14" s="97">
        <v>288473</v>
      </c>
      <c r="B14" s="121" t="s">
        <v>160</v>
      </c>
      <c r="C14" s="96">
        <v>164000</v>
      </c>
      <c r="D14" s="97">
        <v>97741</v>
      </c>
    </row>
    <row r="15" spans="1:4" s="1" customFormat="1" ht="21" customHeight="1">
      <c r="A15" s="97">
        <v>957640</v>
      </c>
      <c r="B15" s="121" t="s">
        <v>159</v>
      </c>
      <c r="C15" s="96">
        <v>351000</v>
      </c>
      <c r="D15" s="97">
        <v>710578</v>
      </c>
    </row>
    <row r="16" spans="1:4" s="1" customFormat="1" ht="21" customHeight="1">
      <c r="A16" s="97">
        <v>1154192</v>
      </c>
      <c r="B16" s="121" t="s">
        <v>158</v>
      </c>
      <c r="C16" s="96">
        <v>537000</v>
      </c>
      <c r="D16" s="97">
        <v>306250</v>
      </c>
    </row>
    <row r="17" spans="1:4" s="1" customFormat="1" ht="21" customHeight="1">
      <c r="A17" s="97">
        <v>974314</v>
      </c>
      <c r="B17" s="121" t="s">
        <v>157</v>
      </c>
      <c r="C17" s="96">
        <v>62000</v>
      </c>
      <c r="D17" s="97">
        <v>219401</v>
      </c>
    </row>
    <row r="18" spans="1:4" s="1" customFormat="1" ht="21" customHeight="1">
      <c r="A18" s="97">
        <v>224035</v>
      </c>
      <c r="B18" s="121" t="s">
        <v>156</v>
      </c>
      <c r="C18" s="96">
        <v>17000</v>
      </c>
      <c r="D18" s="97">
        <v>85911</v>
      </c>
    </row>
    <row r="19" spans="1:4" s="1" customFormat="1" ht="21" customHeight="1">
      <c r="A19" s="97">
        <v>36383</v>
      </c>
      <c r="B19" s="121" t="s">
        <v>155</v>
      </c>
      <c r="C19" s="96">
        <v>26000</v>
      </c>
      <c r="D19" s="97">
        <v>5299</v>
      </c>
    </row>
    <row r="20" spans="1:4" s="1" customFormat="1" ht="21" customHeight="1">
      <c r="A20" s="97">
        <v>1791067</v>
      </c>
      <c r="B20" s="121" t="s">
        <v>154</v>
      </c>
      <c r="C20" s="96">
        <v>374000</v>
      </c>
      <c r="D20" s="97">
        <v>866393</v>
      </c>
    </row>
    <row r="21" spans="1:4" s="1" customFormat="1" ht="21" customHeight="1">
      <c r="A21" s="97">
        <v>1472596</v>
      </c>
      <c r="B21" s="121" t="s">
        <v>153</v>
      </c>
      <c r="C21" s="96">
        <v>17000</v>
      </c>
      <c r="D21" s="97">
        <v>225753</v>
      </c>
    </row>
    <row r="22" spans="1:4" s="1" customFormat="1" ht="21" customHeight="1">
      <c r="A22" s="97">
        <v>10707506</v>
      </c>
      <c r="B22" s="121" t="s">
        <v>152</v>
      </c>
      <c r="C22" s="96">
        <v>14934000</v>
      </c>
      <c r="D22" s="97">
        <v>12262833</v>
      </c>
    </row>
    <row r="23" spans="1:4" s="1" customFormat="1" ht="21" customHeight="1">
      <c r="A23" s="97">
        <v>11111117</v>
      </c>
      <c r="B23" s="121" t="s">
        <v>151</v>
      </c>
      <c r="C23" s="96">
        <v>3017000</v>
      </c>
      <c r="D23" s="97">
        <v>7253865</v>
      </c>
    </row>
    <row r="24" spans="1:4" s="1" customFormat="1" ht="21" customHeight="1">
      <c r="A24" s="97">
        <v>1686319</v>
      </c>
      <c r="B24" s="121" t="s">
        <v>365</v>
      </c>
      <c r="C24" s="96">
        <v>66000</v>
      </c>
      <c r="D24" s="97">
        <v>117040</v>
      </c>
    </row>
    <row r="25" spans="1:4" s="1" customFormat="1" ht="21" customHeight="1">
      <c r="A25" s="97">
        <v>90415</v>
      </c>
      <c r="B25" s="121" t="s">
        <v>192</v>
      </c>
      <c r="C25" s="96">
        <v>13000</v>
      </c>
      <c r="D25" s="97">
        <v>58914</v>
      </c>
    </row>
    <row r="26" spans="1:4" s="1" customFormat="1" ht="21" customHeight="1">
      <c r="A26" s="97">
        <v>509044</v>
      </c>
      <c r="B26" s="121" t="s">
        <v>327</v>
      </c>
      <c r="C26" s="96">
        <v>239000</v>
      </c>
      <c r="D26" s="97">
        <v>185751</v>
      </c>
    </row>
    <row r="27" spans="1:4" s="1" customFormat="1" ht="21" customHeight="1">
      <c r="A27" s="97">
        <v>1434521</v>
      </c>
      <c r="B27" s="121" t="s">
        <v>544</v>
      </c>
      <c r="C27" s="92">
        <v>982000</v>
      </c>
      <c r="D27" s="97">
        <v>718131</v>
      </c>
    </row>
    <row r="28" spans="1:4" s="1" customFormat="1" ht="21" customHeight="1">
      <c r="A28" s="97">
        <v>7591264</v>
      </c>
      <c r="B28" s="121" t="s">
        <v>543</v>
      </c>
      <c r="C28" s="96">
        <v>5548000</v>
      </c>
      <c r="D28" s="97">
        <v>5398474</v>
      </c>
    </row>
    <row r="29" spans="1:4" s="1" customFormat="1" ht="21" customHeight="1">
      <c r="A29" s="97">
        <v>3221</v>
      </c>
      <c r="B29" s="121" t="s">
        <v>145</v>
      </c>
      <c r="C29" s="96">
        <v>3000</v>
      </c>
      <c r="D29" s="303" t="s">
        <v>92</v>
      </c>
    </row>
    <row r="30" spans="1:4" s="1" customFormat="1" ht="21" customHeight="1">
      <c r="A30" s="97">
        <v>1968371</v>
      </c>
      <c r="B30" s="121" t="s">
        <v>144</v>
      </c>
      <c r="C30" s="96">
        <v>1913000</v>
      </c>
      <c r="D30" s="97">
        <v>1957404</v>
      </c>
    </row>
    <row r="31" spans="1:4" s="1" customFormat="1" ht="21" customHeight="1">
      <c r="A31" s="97">
        <v>146905</v>
      </c>
      <c r="B31" s="121" t="s">
        <v>143</v>
      </c>
      <c r="C31" s="96">
        <v>40000</v>
      </c>
      <c r="D31" s="97">
        <v>39241</v>
      </c>
    </row>
    <row r="32" spans="1:4" s="1" customFormat="1" ht="21" customHeight="1">
      <c r="A32" s="97">
        <v>536727</v>
      </c>
      <c r="B32" s="124" t="s">
        <v>233</v>
      </c>
      <c r="C32" s="96">
        <v>70000</v>
      </c>
      <c r="D32" s="97">
        <v>208436</v>
      </c>
    </row>
    <row r="33" spans="1:4" s="1" customFormat="1" ht="21" customHeight="1">
      <c r="A33" s="119" t="s">
        <v>92</v>
      </c>
      <c r="B33" s="344" t="s">
        <v>141</v>
      </c>
      <c r="C33" s="273">
        <v>9000</v>
      </c>
      <c r="D33" s="303" t="s">
        <v>92</v>
      </c>
    </row>
    <row r="34" spans="1:4" s="1" customFormat="1" ht="19.5" customHeight="1">
      <c r="A34" s="162"/>
      <c r="B34" s="162"/>
      <c r="C34" s="162"/>
      <c r="D34" s="162"/>
    </row>
    <row r="35" spans="1:4" s="1" customFormat="1" ht="19.5" customHeight="1">
      <c r="A35"/>
      <c r="B35" s="168" t="s">
        <v>542</v>
      </c>
      <c r="C35"/>
      <c r="D35"/>
    </row>
    <row r="36" spans="1:4" s="1" customFormat="1" ht="19.5" customHeight="1">
      <c r="A36"/>
      <c r="B36"/>
      <c r="C36"/>
      <c r="D36"/>
    </row>
    <row r="37" spans="1:4" s="1" customFormat="1" ht="16.5" customHeight="1">
      <c r="A37"/>
      <c r="B37"/>
      <c r="C37"/>
      <c r="D37"/>
    </row>
    <row r="38" spans="1:4" s="1" customFormat="1" ht="16.5" customHeight="1">
      <c r="A38"/>
      <c r="B38"/>
      <c r="C38"/>
      <c r="D38"/>
    </row>
    <row r="39" spans="1:4" s="1" customFormat="1" ht="16.5" customHeight="1">
      <c r="A39"/>
      <c r="B39"/>
      <c r="C39"/>
      <c r="D39"/>
    </row>
    <row r="40" spans="1:4" s="1" customFormat="1" ht="16.5" customHeight="1">
      <c r="A40"/>
      <c r="B40"/>
      <c r="C40"/>
      <c r="D40"/>
    </row>
    <row r="41" spans="1:4" s="1" customFormat="1" ht="16.5" customHeight="1">
      <c r="A41"/>
      <c r="B41" s="63"/>
      <c r="C41"/>
      <c r="D41"/>
    </row>
    <row r="42" spans="1:4" s="1" customFormat="1" ht="16.5" customHeight="1">
      <c r="A42"/>
      <c r="B42"/>
      <c r="C42"/>
      <c r="D42"/>
    </row>
    <row r="43" spans="1:4" s="1" customFormat="1" ht="16.5" customHeight="1">
      <c r="A43" s="87" t="s">
        <v>541</v>
      </c>
      <c r="B43" s="87"/>
      <c r="C43" s="87"/>
      <c r="D43" s="87"/>
    </row>
    <row r="44" spans="1:4" s="1" customFormat="1" ht="20.25" customHeight="1">
      <c r="A44" s="129" t="s">
        <v>540</v>
      </c>
      <c r="B44" s="343"/>
      <c r="C44" s="343"/>
      <c r="D44" s="343"/>
    </row>
    <row r="45" spans="1:4" s="1" customFormat="1" ht="20.25" customHeight="1">
      <c r="A45" s="129" t="s">
        <v>539</v>
      </c>
      <c r="B45" s="343"/>
      <c r="C45" s="343"/>
      <c r="D45" s="343"/>
    </row>
    <row r="46" spans="1:4" s="1" customFormat="1" ht="15" customHeight="1">
      <c r="A46" s="112"/>
      <c r="B46" s="112"/>
      <c r="C46" s="112"/>
      <c r="D46" s="167" t="s">
        <v>130</v>
      </c>
    </row>
    <row r="47" spans="1:4" s="1" customFormat="1" ht="24" customHeight="1">
      <c r="A47" s="200" t="s">
        <v>2</v>
      </c>
      <c r="B47" s="109"/>
      <c r="C47" s="198" t="s">
        <v>85</v>
      </c>
      <c r="D47" s="45"/>
    </row>
    <row r="48" spans="1:4" s="1" customFormat="1" ht="24" customHeight="1">
      <c r="A48" s="196" t="s">
        <v>42</v>
      </c>
      <c r="B48" s="106" t="s">
        <v>3</v>
      </c>
      <c r="C48" s="195" t="s">
        <v>4</v>
      </c>
      <c r="D48" s="195" t="s">
        <v>2</v>
      </c>
    </row>
    <row r="49" spans="1:4" s="1" customFormat="1" ht="24" customHeight="1">
      <c r="A49" s="342">
        <v>2014</v>
      </c>
      <c r="B49" s="103"/>
      <c r="C49" s="192"/>
      <c r="D49" s="192"/>
    </row>
    <row r="50" spans="1:4" s="1" customFormat="1" ht="20.25" customHeight="1">
      <c r="A50" s="101">
        <v>151765</v>
      </c>
      <c r="B50" s="121" t="s">
        <v>140</v>
      </c>
      <c r="C50" s="96">
        <v>11000</v>
      </c>
      <c r="D50" s="97">
        <v>45157</v>
      </c>
    </row>
    <row r="51" spans="1:4" s="1" customFormat="1" ht="20.25" customHeight="1">
      <c r="A51" s="97">
        <v>6619333</v>
      </c>
      <c r="B51" s="121" t="s">
        <v>139</v>
      </c>
      <c r="C51" s="96">
        <v>4734000</v>
      </c>
      <c r="D51" s="97">
        <v>4610823</v>
      </c>
    </row>
    <row r="52" spans="1:4" s="1" customFormat="1" ht="20.25" customHeight="1">
      <c r="A52" s="97">
        <v>1356968</v>
      </c>
      <c r="B52" s="121" t="s">
        <v>138</v>
      </c>
      <c r="C52" s="92">
        <v>987000</v>
      </c>
      <c r="D52" s="97">
        <v>972000</v>
      </c>
    </row>
    <row r="53" spans="1:4" s="1" customFormat="1" ht="20.25" customHeight="1">
      <c r="A53" s="303" t="s">
        <v>92</v>
      </c>
      <c r="B53" s="121" t="s">
        <v>538</v>
      </c>
      <c r="C53" s="303" t="s">
        <v>92</v>
      </c>
      <c r="D53" s="97">
        <v>24807</v>
      </c>
    </row>
    <row r="54" spans="1:4" s="1" customFormat="1" ht="20.25" customHeight="1">
      <c r="A54" s="97">
        <v>496010</v>
      </c>
      <c r="B54" s="121" t="s">
        <v>136</v>
      </c>
      <c r="C54" s="96">
        <v>25000</v>
      </c>
      <c r="D54" s="97">
        <v>307061</v>
      </c>
    </row>
    <row r="55" spans="1:4" s="1" customFormat="1" ht="20.25" customHeight="1">
      <c r="A55" s="97">
        <v>8291</v>
      </c>
      <c r="B55" s="121" t="s">
        <v>135</v>
      </c>
      <c r="C55" s="303" t="s">
        <v>92</v>
      </c>
      <c r="D55" s="303" t="s">
        <v>92</v>
      </c>
    </row>
    <row r="56" spans="1:4" s="1" customFormat="1" ht="20.25" customHeight="1">
      <c r="A56" s="97">
        <v>1128707</v>
      </c>
      <c r="B56" s="121" t="s">
        <v>220</v>
      </c>
      <c r="C56" s="96">
        <v>348000</v>
      </c>
      <c r="D56" s="97">
        <v>614397</v>
      </c>
    </row>
    <row r="57" spans="1:4" s="1" customFormat="1" ht="20.25" customHeight="1">
      <c r="A57" s="97">
        <v>1438839</v>
      </c>
      <c r="B57" s="121" t="s">
        <v>128</v>
      </c>
      <c r="C57" s="303" t="s">
        <v>92</v>
      </c>
      <c r="D57" s="97">
        <v>84182</v>
      </c>
    </row>
    <row r="58" spans="1:4" s="1" customFormat="1" ht="20.25" customHeight="1">
      <c r="A58" s="97">
        <v>2185961</v>
      </c>
      <c r="B58" s="121" t="s">
        <v>126</v>
      </c>
      <c r="C58" s="92">
        <v>655000</v>
      </c>
      <c r="D58" s="97">
        <v>1125072</v>
      </c>
    </row>
    <row r="59" spans="1:4" s="1" customFormat="1" ht="20.25" customHeight="1">
      <c r="A59" s="97">
        <v>172000</v>
      </c>
      <c r="B59" s="121" t="s">
        <v>125</v>
      </c>
      <c r="C59" s="92">
        <v>57000</v>
      </c>
      <c r="D59" s="97">
        <v>31000</v>
      </c>
    </row>
    <row r="60" spans="1:4" s="1" customFormat="1" ht="20.25" customHeight="1">
      <c r="A60" s="97">
        <v>316941</v>
      </c>
      <c r="B60" s="121" t="s">
        <v>227</v>
      </c>
      <c r="C60" s="92">
        <v>24000</v>
      </c>
      <c r="D60" s="97">
        <v>150922</v>
      </c>
    </row>
    <row r="61" spans="1:4" s="1" customFormat="1" ht="20.25" customHeight="1">
      <c r="A61" s="97">
        <v>87532</v>
      </c>
      <c r="B61" s="121" t="s">
        <v>122</v>
      </c>
      <c r="C61" s="92">
        <v>67000</v>
      </c>
      <c r="D61" s="96">
        <v>153729</v>
      </c>
    </row>
    <row r="62" spans="1:4" s="1" customFormat="1" ht="20.25" customHeight="1">
      <c r="A62" s="97">
        <v>320988</v>
      </c>
      <c r="B62" s="121" t="s">
        <v>537</v>
      </c>
      <c r="C62" s="92">
        <v>100000</v>
      </c>
      <c r="D62" s="96">
        <v>94443</v>
      </c>
    </row>
    <row r="63" spans="1:4" s="1" customFormat="1" ht="20.25" customHeight="1">
      <c r="A63" s="97">
        <v>90945</v>
      </c>
      <c r="B63" s="121" t="s">
        <v>120</v>
      </c>
      <c r="C63" s="303" t="s">
        <v>92</v>
      </c>
      <c r="D63" s="96">
        <v>61070</v>
      </c>
    </row>
    <row r="64" spans="1:4" s="1" customFormat="1" ht="20.25" customHeight="1">
      <c r="A64" s="97">
        <v>453345</v>
      </c>
      <c r="B64" s="121" t="s">
        <v>119</v>
      </c>
      <c r="C64" s="92">
        <v>576000</v>
      </c>
      <c r="D64" s="96">
        <v>167639</v>
      </c>
    </row>
    <row r="65" spans="1:4" s="1" customFormat="1" ht="20.25" customHeight="1">
      <c r="A65" s="95">
        <v>3668569</v>
      </c>
      <c r="B65" s="121" t="s">
        <v>118</v>
      </c>
      <c r="C65" s="92">
        <v>1410000</v>
      </c>
      <c r="D65" s="92">
        <v>2920825</v>
      </c>
    </row>
    <row r="66" spans="1:4" s="1" customFormat="1" ht="20.25" customHeight="1">
      <c r="A66" s="95">
        <v>341642</v>
      </c>
      <c r="B66" s="121" t="s">
        <v>536</v>
      </c>
      <c r="C66" s="92">
        <v>42000</v>
      </c>
      <c r="D66" s="92">
        <v>249536</v>
      </c>
    </row>
    <row r="67" spans="1:4" s="1" customFormat="1" ht="20.25" customHeight="1">
      <c r="A67" s="95">
        <v>443718</v>
      </c>
      <c r="B67" s="121" t="s">
        <v>116</v>
      </c>
      <c r="C67" s="92">
        <v>234000</v>
      </c>
      <c r="D67" s="92">
        <v>154373</v>
      </c>
    </row>
    <row r="68" spans="1:4" s="1" customFormat="1" ht="20.25" customHeight="1">
      <c r="A68" s="95">
        <v>311949</v>
      </c>
      <c r="B68" s="121" t="s">
        <v>114</v>
      </c>
      <c r="C68" s="92">
        <v>200000</v>
      </c>
      <c r="D68" s="92">
        <v>60188</v>
      </c>
    </row>
    <row r="69" spans="1:4" s="1" customFormat="1" ht="20.25" customHeight="1">
      <c r="A69" s="95">
        <v>435060</v>
      </c>
      <c r="B69" s="121" t="s">
        <v>113</v>
      </c>
      <c r="C69" s="92">
        <v>31000</v>
      </c>
      <c r="D69" s="92">
        <v>372484</v>
      </c>
    </row>
    <row r="70" spans="1:4" s="1" customFormat="1" ht="20.25" customHeight="1">
      <c r="A70" s="95">
        <v>8133</v>
      </c>
      <c r="B70" s="121" t="s">
        <v>313</v>
      </c>
      <c r="C70" s="92">
        <v>10000</v>
      </c>
      <c r="D70" s="92">
        <v>35863</v>
      </c>
    </row>
    <row r="71" spans="1:4" s="1" customFormat="1" ht="20.25" customHeight="1">
      <c r="A71" s="95">
        <v>552373</v>
      </c>
      <c r="B71" s="121" t="s">
        <v>110</v>
      </c>
      <c r="C71" s="303" t="s">
        <v>92</v>
      </c>
      <c r="D71" s="92">
        <v>1525718</v>
      </c>
    </row>
    <row r="72" spans="1:4" s="1" customFormat="1" ht="20.25" customHeight="1">
      <c r="A72" s="95">
        <v>1929309</v>
      </c>
      <c r="B72" s="121" t="s">
        <v>535</v>
      </c>
      <c r="C72" s="92">
        <v>19000</v>
      </c>
      <c r="D72" s="92">
        <v>629014</v>
      </c>
    </row>
    <row r="73" spans="1:4" s="1" customFormat="1" ht="20.25" customHeight="1">
      <c r="A73" s="95">
        <v>10764</v>
      </c>
      <c r="B73" s="121" t="s">
        <v>310</v>
      </c>
      <c r="C73" s="303" t="s">
        <v>92</v>
      </c>
      <c r="D73" s="92">
        <v>7420</v>
      </c>
    </row>
    <row r="74" spans="1:4" s="1" customFormat="1" ht="20.25" customHeight="1">
      <c r="A74" s="95">
        <v>69024</v>
      </c>
      <c r="B74" s="121" t="s">
        <v>107</v>
      </c>
      <c r="C74" s="92">
        <v>62000</v>
      </c>
      <c r="D74" s="92">
        <v>135289</v>
      </c>
    </row>
    <row r="75" spans="1:4" s="1" customFormat="1" ht="20.25" customHeight="1">
      <c r="A75" s="95">
        <v>163475</v>
      </c>
      <c r="B75" s="121" t="s">
        <v>226</v>
      </c>
      <c r="C75" s="92">
        <v>31000</v>
      </c>
      <c r="D75" s="92">
        <v>25549</v>
      </c>
    </row>
    <row r="76" spans="1:4" s="1" customFormat="1" ht="20.25" customHeight="1">
      <c r="A76" s="95">
        <v>56356</v>
      </c>
      <c r="B76" s="121" t="s">
        <v>105</v>
      </c>
      <c r="C76" s="303" t="s">
        <v>92</v>
      </c>
      <c r="D76" s="92">
        <v>115194</v>
      </c>
    </row>
    <row r="77" spans="1:4" s="1" customFormat="1" ht="20.25" customHeight="1">
      <c r="A77" s="303" t="s">
        <v>92</v>
      </c>
      <c r="B77" s="121" t="s">
        <v>104</v>
      </c>
      <c r="C77" s="303" t="s">
        <v>92</v>
      </c>
      <c r="D77" s="92">
        <v>7839</v>
      </c>
    </row>
    <row r="78" spans="1:4" s="1" customFormat="1" ht="24" customHeight="1">
      <c r="A78" s="90">
        <f>SUM(A9:A33,A50:A76)</f>
        <v>71999257</v>
      </c>
      <c r="B78" s="172" t="s">
        <v>534</v>
      </c>
      <c r="C78" s="90">
        <f>SUM(C9:C33,C50:C77)</f>
        <v>44000000</v>
      </c>
      <c r="D78" s="90">
        <f>SUM(D9:D33,D50:D77)</f>
        <v>47716475</v>
      </c>
    </row>
    <row r="79" spans="1:4" s="1" customFormat="1" ht="21.75" customHeight="1">
      <c r="A79" s="281"/>
      <c r="B79" s="281"/>
      <c r="C79" s="281"/>
      <c r="D79" s="281"/>
    </row>
    <row r="80" spans="1:4" s="1" customFormat="1" ht="18" customHeight="1">
      <c r="A80" s="341" t="s">
        <v>533</v>
      </c>
      <c r="B80" s="340"/>
      <c r="C80" s="340"/>
      <c r="D80" s="340"/>
    </row>
    <row r="81" s="1" customFormat="1" ht="18" customHeight="1"/>
    <row r="82" spans="1:4" s="1" customFormat="1" ht="18" customHeight="1">
      <c r="A82" s="268"/>
      <c r="B82" s="268"/>
      <c r="C82" s="268"/>
      <c r="D82" s="268"/>
    </row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7.25" customHeight="1">
      <c r="B96" s="130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sheetProtection/>
  <mergeCells count="10">
    <mergeCell ref="A2:D2"/>
    <mergeCell ref="A43:D43"/>
    <mergeCell ref="A82:D82"/>
    <mergeCell ref="A79:D79"/>
    <mergeCell ref="A80:D80"/>
    <mergeCell ref="C7:C8"/>
    <mergeCell ref="D7:D8"/>
    <mergeCell ref="C48:C49"/>
    <mergeCell ref="D48:D49"/>
    <mergeCell ref="A34:D34"/>
  </mergeCells>
  <printOptions horizontalCentered="1"/>
  <pageMargins left="0.35433070866141736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6"/>
  <sheetViews>
    <sheetView showGridLines="0" rightToLeft="1" zoomScalePageLayoutView="0" workbookViewId="0" topLeftCell="A67">
      <selection activeCell="A51" sqref="A51:IV51"/>
    </sheetView>
  </sheetViews>
  <sheetFormatPr defaultColWidth="9.140625" defaultRowHeight="12.75"/>
  <cols>
    <col min="1" max="1" width="14.421875" style="0" customWidth="1"/>
    <col min="2" max="2" width="5.140625" style="0" customWidth="1"/>
    <col min="3" max="3" width="51.57421875" style="0" customWidth="1"/>
    <col min="4" max="4" width="13.140625" style="0" customWidth="1"/>
    <col min="5" max="5" width="12.57421875" style="0" customWidth="1"/>
  </cols>
  <sheetData>
    <row r="1" spans="1:5" s="1" customFormat="1" ht="22.5" customHeight="1">
      <c r="A1" s="87" t="s">
        <v>567</v>
      </c>
      <c r="B1" s="87"/>
      <c r="C1" s="87"/>
      <c r="D1" s="87"/>
      <c r="E1" s="87"/>
    </row>
    <row r="2" spans="1:5" s="1" customFormat="1" ht="16.5" customHeight="1">
      <c r="A2" s="129" t="s">
        <v>552</v>
      </c>
      <c r="B2" s="160"/>
      <c r="C2" s="160"/>
      <c r="D2" s="160"/>
      <c r="E2" s="160"/>
    </row>
    <row r="3" spans="1:5" s="1" customFormat="1" ht="16.5" customHeight="1">
      <c r="A3" s="129" t="s">
        <v>289</v>
      </c>
      <c r="B3" s="160"/>
      <c r="C3" s="160"/>
      <c r="D3" s="160"/>
      <c r="E3" s="160"/>
    </row>
    <row r="4" spans="1:5" s="1" customFormat="1" ht="16.5" customHeight="1">
      <c r="A4" s="112"/>
      <c r="B4" s="159"/>
      <c r="C4" s="112"/>
      <c r="D4" s="112"/>
      <c r="E4" s="167" t="s">
        <v>130</v>
      </c>
    </row>
    <row r="5" spans="1:5" s="1" customFormat="1" ht="18.75" customHeight="1">
      <c r="A5" s="200" t="s">
        <v>2</v>
      </c>
      <c r="B5" s="158"/>
      <c r="C5" s="157"/>
      <c r="D5" s="352" t="s">
        <v>85</v>
      </c>
      <c r="E5" s="351"/>
    </row>
    <row r="6" spans="1:5" s="1" customFormat="1" ht="16.5" customHeight="1">
      <c r="A6" s="196" t="s">
        <v>42</v>
      </c>
      <c r="B6" s="154" t="s">
        <v>3</v>
      </c>
      <c r="C6" s="357"/>
      <c r="D6" s="195" t="s">
        <v>4</v>
      </c>
      <c r="E6" s="195" t="s">
        <v>2</v>
      </c>
    </row>
    <row r="7" spans="1:5" s="1" customFormat="1" ht="16.5" customHeight="1">
      <c r="A7" s="194">
        <v>2014</v>
      </c>
      <c r="B7" s="152"/>
      <c r="C7" s="151"/>
      <c r="D7" s="192"/>
      <c r="E7" s="192"/>
    </row>
    <row r="8" spans="1:5" s="1" customFormat="1" ht="18" customHeight="1">
      <c r="A8" s="169"/>
      <c r="B8" s="149" t="s">
        <v>7</v>
      </c>
      <c r="C8" s="140" t="s">
        <v>235</v>
      </c>
      <c r="D8" s="169"/>
      <c r="E8" s="169"/>
    </row>
    <row r="9" spans="1:5" s="1" customFormat="1" ht="15.75" customHeight="1">
      <c r="A9" s="95">
        <v>823648</v>
      </c>
      <c r="B9" s="33"/>
      <c r="C9" s="138" t="s">
        <v>164</v>
      </c>
      <c r="D9" s="95">
        <v>252000</v>
      </c>
      <c r="E9" s="95">
        <v>559436</v>
      </c>
    </row>
    <row r="10" spans="1:5" s="1" customFormat="1" ht="15.75" customHeight="1">
      <c r="A10" s="95">
        <v>1123189</v>
      </c>
      <c r="B10" s="33"/>
      <c r="C10" s="138" t="s">
        <v>329</v>
      </c>
      <c r="D10" s="95">
        <v>1353000</v>
      </c>
      <c r="E10" s="95">
        <v>1321161</v>
      </c>
    </row>
    <row r="11" spans="1:5" s="1" customFormat="1" ht="15.75" customHeight="1">
      <c r="A11" s="95">
        <v>147000</v>
      </c>
      <c r="B11" s="33"/>
      <c r="C11" s="138" t="s">
        <v>162</v>
      </c>
      <c r="D11" s="95">
        <v>87000</v>
      </c>
      <c r="E11" s="95">
        <v>77400</v>
      </c>
    </row>
    <row r="12" spans="1:5" s="1" customFormat="1" ht="15.75" customHeight="1">
      <c r="A12" s="95">
        <v>103122</v>
      </c>
      <c r="B12" s="33"/>
      <c r="C12" s="138" t="s">
        <v>234</v>
      </c>
      <c r="D12" s="95">
        <v>43000</v>
      </c>
      <c r="E12" s="95">
        <v>3626</v>
      </c>
    </row>
    <row r="13" spans="1:5" s="1" customFormat="1" ht="15.75" customHeight="1">
      <c r="A13" s="95">
        <v>71717</v>
      </c>
      <c r="B13" s="33"/>
      <c r="C13" s="138" t="s">
        <v>161</v>
      </c>
      <c r="D13" s="95">
        <v>65000</v>
      </c>
      <c r="E13" s="95">
        <v>70942</v>
      </c>
    </row>
    <row r="14" spans="1:5" s="1" customFormat="1" ht="15.75" customHeight="1">
      <c r="A14" s="95">
        <v>288473</v>
      </c>
      <c r="B14" s="33"/>
      <c r="C14" s="138" t="s">
        <v>160</v>
      </c>
      <c r="D14" s="95">
        <v>164000</v>
      </c>
      <c r="E14" s="95">
        <v>97741</v>
      </c>
    </row>
    <row r="15" spans="1:5" s="1" customFormat="1" ht="15.75" customHeight="1">
      <c r="A15" s="95">
        <v>956654</v>
      </c>
      <c r="B15" s="33"/>
      <c r="C15" s="138" t="s">
        <v>159</v>
      </c>
      <c r="D15" s="95">
        <v>344000</v>
      </c>
      <c r="E15" s="95">
        <v>710053</v>
      </c>
    </row>
    <row r="16" spans="1:5" s="1" customFormat="1" ht="15.75" customHeight="1">
      <c r="A16" s="95">
        <v>3221</v>
      </c>
      <c r="B16" s="33"/>
      <c r="C16" s="138" t="s">
        <v>145</v>
      </c>
      <c r="D16" s="95">
        <v>3000</v>
      </c>
      <c r="E16" s="91" t="s">
        <v>92</v>
      </c>
    </row>
    <row r="17" spans="1:5" s="1" customFormat="1" ht="15.75" customHeight="1">
      <c r="A17" s="95">
        <v>536727</v>
      </c>
      <c r="B17" s="33"/>
      <c r="C17" s="166" t="s">
        <v>233</v>
      </c>
      <c r="D17" s="95">
        <v>70000</v>
      </c>
      <c r="E17" s="95">
        <v>208436</v>
      </c>
    </row>
    <row r="18" spans="1:5" s="1" customFormat="1" ht="15.75" customHeight="1">
      <c r="A18" s="91" t="s">
        <v>92</v>
      </c>
      <c r="B18" s="33"/>
      <c r="C18" s="138" t="s">
        <v>141</v>
      </c>
      <c r="D18" s="95">
        <v>9000</v>
      </c>
      <c r="E18" s="91" t="s">
        <v>92</v>
      </c>
    </row>
    <row r="19" spans="1:5" s="1" customFormat="1" ht="15.75" customHeight="1">
      <c r="A19" s="95">
        <v>1356968</v>
      </c>
      <c r="B19" s="33"/>
      <c r="C19" s="138" t="s">
        <v>318</v>
      </c>
      <c r="D19" s="95">
        <v>987000</v>
      </c>
      <c r="E19" s="95">
        <v>972000</v>
      </c>
    </row>
    <row r="20" spans="1:5" s="1" customFormat="1" ht="15.75" customHeight="1">
      <c r="A20" s="95">
        <v>172000</v>
      </c>
      <c r="B20" s="33"/>
      <c r="C20" s="138" t="s">
        <v>125</v>
      </c>
      <c r="D20" s="95">
        <v>57000</v>
      </c>
      <c r="E20" s="95">
        <v>31000</v>
      </c>
    </row>
    <row r="21" spans="1:5" s="1" customFormat="1" ht="15.75" customHeight="1">
      <c r="A21" s="95">
        <v>341642</v>
      </c>
      <c r="B21" s="33"/>
      <c r="C21" s="138" t="s">
        <v>117</v>
      </c>
      <c r="D21" s="95">
        <v>42000</v>
      </c>
      <c r="E21" s="95">
        <v>249536</v>
      </c>
    </row>
    <row r="22" spans="1:5" s="1" customFormat="1" ht="15.75" customHeight="1">
      <c r="A22" s="95">
        <v>311949</v>
      </c>
      <c r="B22" s="33"/>
      <c r="C22" s="138" t="s">
        <v>114</v>
      </c>
      <c r="D22" s="95">
        <v>200000</v>
      </c>
      <c r="E22" s="95">
        <v>60188</v>
      </c>
    </row>
    <row r="23" spans="1:5" s="1" customFormat="1" ht="19.5" customHeight="1">
      <c r="A23" s="347">
        <f>SUM(A9:A22)</f>
        <v>6236310</v>
      </c>
      <c r="B23" s="134"/>
      <c r="C23" s="136" t="s">
        <v>231</v>
      </c>
      <c r="D23" s="347">
        <f>SUM(D9:D22)</f>
        <v>3676000</v>
      </c>
      <c r="E23" s="347">
        <f>SUM(E9:E22)</f>
        <v>4361519</v>
      </c>
    </row>
    <row r="24" spans="1:5" s="1" customFormat="1" ht="18" customHeight="1">
      <c r="A24" s="137"/>
      <c r="B24" s="141" t="s">
        <v>9</v>
      </c>
      <c r="C24" s="140" t="s">
        <v>228</v>
      </c>
      <c r="D24" s="137"/>
      <c r="E24" s="137"/>
    </row>
    <row r="25" spans="1:5" s="1" customFormat="1" ht="16.5" customHeight="1">
      <c r="A25" s="95">
        <v>1154192</v>
      </c>
      <c r="B25" s="33"/>
      <c r="C25" s="138" t="s">
        <v>158</v>
      </c>
      <c r="D25" s="95">
        <v>537000</v>
      </c>
      <c r="E25" s="95">
        <v>306250</v>
      </c>
    </row>
    <row r="26" spans="1:5" s="1" customFormat="1" ht="16.5" customHeight="1">
      <c r="A26" s="95">
        <v>1463509</v>
      </c>
      <c r="B26" s="33"/>
      <c r="C26" s="138" t="s">
        <v>153</v>
      </c>
      <c r="D26" s="95">
        <v>17000</v>
      </c>
      <c r="E26" s="95">
        <v>222816</v>
      </c>
    </row>
    <row r="27" spans="1:5" s="1" customFormat="1" ht="16.5" customHeight="1">
      <c r="A27" s="95">
        <v>146905</v>
      </c>
      <c r="B27" s="33"/>
      <c r="C27" s="138" t="s">
        <v>143</v>
      </c>
      <c r="D27" s="95">
        <v>40000</v>
      </c>
      <c r="E27" s="95">
        <v>39241</v>
      </c>
    </row>
    <row r="28" spans="1:5" s="1" customFormat="1" ht="16.5" customHeight="1">
      <c r="A28" s="95">
        <v>316941</v>
      </c>
      <c r="B28" s="33"/>
      <c r="C28" s="138" t="s">
        <v>123</v>
      </c>
      <c r="D28" s="95">
        <v>24000</v>
      </c>
      <c r="E28" s="95">
        <v>150923</v>
      </c>
    </row>
    <row r="29" spans="1:5" s="1" customFormat="1" ht="16.5" customHeight="1">
      <c r="A29" s="95">
        <v>1929309</v>
      </c>
      <c r="B29" s="33"/>
      <c r="C29" s="138" t="s">
        <v>375</v>
      </c>
      <c r="D29" s="95">
        <v>19000</v>
      </c>
      <c r="E29" s="95">
        <v>629014</v>
      </c>
    </row>
    <row r="30" spans="1:5" s="1" customFormat="1" ht="16.5" customHeight="1">
      <c r="A30" s="95">
        <v>163475</v>
      </c>
      <c r="B30" s="141"/>
      <c r="C30" s="138" t="s">
        <v>566</v>
      </c>
      <c r="D30" s="95">
        <v>31000</v>
      </c>
      <c r="E30" s="95">
        <v>25549</v>
      </c>
    </row>
    <row r="31" spans="1:5" s="1" customFormat="1" ht="19.5" customHeight="1">
      <c r="A31" s="347">
        <f>SUM(A25:A30)</f>
        <v>5174331</v>
      </c>
      <c r="B31" s="134"/>
      <c r="C31" s="136" t="s">
        <v>225</v>
      </c>
      <c r="D31" s="347">
        <f>SUM(D25:D30)</f>
        <v>668000</v>
      </c>
      <c r="E31" s="347">
        <f>SUM(E25:E30)</f>
        <v>1373793</v>
      </c>
    </row>
    <row r="32" spans="1:5" s="1" customFormat="1" ht="18" customHeight="1">
      <c r="A32" s="137"/>
      <c r="B32" s="141" t="s">
        <v>10</v>
      </c>
      <c r="C32" s="140" t="s">
        <v>223</v>
      </c>
      <c r="D32" s="137"/>
      <c r="E32" s="137"/>
    </row>
    <row r="33" spans="1:5" s="1" customFormat="1" ht="15" customHeight="1">
      <c r="A33" s="95">
        <v>40000</v>
      </c>
      <c r="B33" s="141"/>
      <c r="C33" s="138" t="s">
        <v>565</v>
      </c>
      <c r="D33" s="95">
        <v>2000</v>
      </c>
      <c r="E33" s="95">
        <v>17000</v>
      </c>
    </row>
    <row r="34" spans="1:5" s="1" customFormat="1" ht="15" customHeight="1">
      <c r="A34" s="95">
        <v>985</v>
      </c>
      <c r="B34" s="139"/>
      <c r="C34" s="138" t="s">
        <v>564</v>
      </c>
      <c r="D34" s="95">
        <v>7000</v>
      </c>
      <c r="E34" s="95">
        <v>525</v>
      </c>
    </row>
    <row r="35" spans="1:5" s="1" customFormat="1" ht="15" customHeight="1">
      <c r="A35" s="95">
        <v>9087</v>
      </c>
      <c r="B35" s="139"/>
      <c r="C35" s="138" t="s">
        <v>222</v>
      </c>
      <c r="D35" s="91" t="s">
        <v>92</v>
      </c>
      <c r="E35" s="95">
        <v>2937</v>
      </c>
    </row>
    <row r="36" spans="1:5" s="1" customFormat="1" ht="15" customHeight="1">
      <c r="A36" s="95">
        <v>316904</v>
      </c>
      <c r="B36" s="139"/>
      <c r="C36" s="138" t="s">
        <v>221</v>
      </c>
      <c r="D36" s="95">
        <v>226000</v>
      </c>
      <c r="E36" s="95">
        <v>377535</v>
      </c>
    </row>
    <row r="37" spans="1:5" s="1" customFormat="1" ht="15" customHeight="1">
      <c r="A37" s="95">
        <v>11097224</v>
      </c>
      <c r="B37" s="33"/>
      <c r="C37" s="165" t="s">
        <v>151</v>
      </c>
      <c r="D37" s="95">
        <v>2992000</v>
      </c>
      <c r="E37" s="95">
        <v>7235004</v>
      </c>
    </row>
    <row r="38" spans="1:5" s="1" customFormat="1" ht="15" customHeight="1">
      <c r="A38" s="95">
        <v>6619333</v>
      </c>
      <c r="B38" s="33"/>
      <c r="C38" s="165" t="s">
        <v>139</v>
      </c>
      <c r="D38" s="95">
        <v>4734000</v>
      </c>
      <c r="E38" s="95">
        <v>4610823</v>
      </c>
    </row>
    <row r="39" spans="1:5" s="1" customFormat="1" ht="15" customHeight="1">
      <c r="A39" s="95">
        <v>8291</v>
      </c>
      <c r="B39" s="33"/>
      <c r="C39" s="138" t="s">
        <v>135</v>
      </c>
      <c r="D39" s="91" t="s">
        <v>92</v>
      </c>
      <c r="E39" s="91" t="s">
        <v>92</v>
      </c>
    </row>
    <row r="40" spans="1:5" s="1" customFormat="1" ht="15" customHeight="1">
      <c r="A40" s="95">
        <v>1128707</v>
      </c>
      <c r="B40" s="33"/>
      <c r="C40" s="138" t="s">
        <v>220</v>
      </c>
      <c r="D40" s="95">
        <v>348000</v>
      </c>
      <c r="E40" s="95">
        <v>614397</v>
      </c>
    </row>
    <row r="41" spans="1:5" s="1" customFormat="1" ht="15" customHeight="1">
      <c r="A41" s="95">
        <v>40678</v>
      </c>
      <c r="B41" s="33"/>
      <c r="C41" s="138" t="s">
        <v>371</v>
      </c>
      <c r="D41" s="95">
        <v>12000</v>
      </c>
      <c r="E41" s="95">
        <v>19538</v>
      </c>
    </row>
    <row r="42" spans="1:5" s="1" customFormat="1" ht="15" customHeight="1">
      <c r="A42" s="91" t="s">
        <v>92</v>
      </c>
      <c r="B42" s="33"/>
      <c r="C42" s="138" t="s">
        <v>370</v>
      </c>
      <c r="D42" s="95">
        <v>39000</v>
      </c>
      <c r="E42" s="95">
        <v>38000</v>
      </c>
    </row>
    <row r="43" spans="1:5" s="1" customFormat="1" ht="15" customHeight="1">
      <c r="A43" s="95">
        <v>90945</v>
      </c>
      <c r="B43" s="33"/>
      <c r="C43" s="138" t="s">
        <v>120</v>
      </c>
      <c r="D43" s="91" t="s">
        <v>92</v>
      </c>
      <c r="E43" s="95">
        <v>61070</v>
      </c>
    </row>
    <row r="44" spans="1:5" s="1" customFormat="1" ht="15" customHeight="1">
      <c r="A44" s="95">
        <v>453345</v>
      </c>
      <c r="B44" s="33"/>
      <c r="C44" s="138" t="s">
        <v>119</v>
      </c>
      <c r="D44" s="95">
        <v>576000</v>
      </c>
      <c r="E44" s="95">
        <v>167639</v>
      </c>
    </row>
    <row r="45" spans="1:5" s="1" customFormat="1" ht="15" customHeight="1">
      <c r="A45" s="95">
        <v>2011905</v>
      </c>
      <c r="B45" s="33"/>
      <c r="C45" s="138" t="s">
        <v>216</v>
      </c>
      <c r="D45" s="95">
        <v>1134500</v>
      </c>
      <c r="E45" s="95">
        <v>2015707</v>
      </c>
    </row>
    <row r="46" spans="1:5" s="1" customFormat="1" ht="15" customHeight="1">
      <c r="A46" s="95">
        <v>8133</v>
      </c>
      <c r="B46" s="33"/>
      <c r="C46" s="138" t="s">
        <v>563</v>
      </c>
      <c r="D46" s="95">
        <v>10000</v>
      </c>
      <c r="E46" s="95">
        <v>35862</v>
      </c>
    </row>
    <row r="47" spans="1:5" s="1" customFormat="1" ht="15" customHeight="1">
      <c r="A47" s="95">
        <v>10764</v>
      </c>
      <c r="B47" s="33"/>
      <c r="C47" s="138" t="s">
        <v>310</v>
      </c>
      <c r="D47" s="91" t="s">
        <v>92</v>
      </c>
      <c r="E47" s="95">
        <v>7420</v>
      </c>
    </row>
    <row r="48" spans="1:5" s="1" customFormat="1" ht="17.25" customHeight="1">
      <c r="A48" s="345">
        <f>SUM(A33:A47)</f>
        <v>21836301</v>
      </c>
      <c r="B48" s="134"/>
      <c r="C48" s="133" t="s">
        <v>215</v>
      </c>
      <c r="D48" s="345">
        <f>SUM(D33:D47)</f>
        <v>10080500</v>
      </c>
      <c r="E48" s="345">
        <f>SUM(E33:E47)</f>
        <v>15203457</v>
      </c>
    </row>
    <row r="49" spans="1:5" s="1" customFormat="1" ht="19.5" customHeight="1">
      <c r="A49"/>
      <c r="B49"/>
      <c r="C49" s="63" t="s">
        <v>562</v>
      </c>
      <c r="D49"/>
      <c r="E49"/>
    </row>
    <row r="50" spans="1:5" s="1" customFormat="1" ht="14.25" customHeight="1">
      <c r="A50"/>
      <c r="B50"/>
      <c r="C50"/>
      <c r="D50"/>
      <c r="E50"/>
    </row>
    <row r="51" spans="1:5" s="1" customFormat="1" ht="14.25" customHeight="1">
      <c r="A51"/>
      <c r="B51"/>
      <c r="C51"/>
      <c r="D51"/>
      <c r="E51"/>
    </row>
    <row r="52" spans="1:5" s="1" customFormat="1" ht="21.75" customHeight="1">
      <c r="A52" s="87" t="s">
        <v>553</v>
      </c>
      <c r="B52" s="87"/>
      <c r="C52" s="87"/>
      <c r="D52" s="87"/>
      <c r="E52" s="87"/>
    </row>
    <row r="53" spans="1:5" s="1" customFormat="1" ht="19.5" customHeight="1">
      <c r="A53" s="129" t="s">
        <v>552</v>
      </c>
      <c r="B53" s="355"/>
      <c r="C53" s="354"/>
      <c r="D53" s="353"/>
      <c r="E53" s="353"/>
    </row>
    <row r="54" spans="1:5" s="1" customFormat="1" ht="19.5" customHeight="1">
      <c r="A54" s="129" t="s">
        <v>289</v>
      </c>
      <c r="B54" s="160"/>
      <c r="C54" s="160"/>
      <c r="D54" s="160"/>
      <c r="E54" s="160"/>
    </row>
    <row r="55" spans="1:5" s="1" customFormat="1" ht="18" customHeight="1">
      <c r="A55" s="112"/>
      <c r="B55" s="159"/>
      <c r="C55" s="112"/>
      <c r="D55" s="112"/>
      <c r="E55" s="167" t="s">
        <v>130</v>
      </c>
    </row>
    <row r="56" spans="1:5" s="1" customFormat="1" ht="18" customHeight="1">
      <c r="A56" s="200" t="s">
        <v>2</v>
      </c>
      <c r="B56" s="158"/>
      <c r="C56" s="157"/>
      <c r="D56" s="352" t="s">
        <v>85</v>
      </c>
      <c r="E56" s="351"/>
    </row>
    <row r="57" spans="1:5" s="1" customFormat="1" ht="18" customHeight="1">
      <c r="A57" s="196" t="s">
        <v>42</v>
      </c>
      <c r="B57" s="154" t="s">
        <v>3</v>
      </c>
      <c r="C57" s="357"/>
      <c r="D57" s="195" t="s">
        <v>4</v>
      </c>
      <c r="E57" s="195" t="s">
        <v>2</v>
      </c>
    </row>
    <row r="58" spans="1:5" s="1" customFormat="1" ht="18" customHeight="1">
      <c r="A58" s="194">
        <v>2014</v>
      </c>
      <c r="B58" s="152"/>
      <c r="C58" s="151"/>
      <c r="D58" s="192"/>
      <c r="E58" s="192"/>
    </row>
    <row r="59" spans="1:5" s="1" customFormat="1" ht="19.5" customHeight="1">
      <c r="A59" s="169"/>
      <c r="B59" s="149" t="s">
        <v>11</v>
      </c>
      <c r="C59" s="140" t="s">
        <v>214</v>
      </c>
      <c r="D59" s="169"/>
      <c r="E59" s="169"/>
    </row>
    <row r="60" spans="1:5" s="1" customFormat="1" ht="19.5" customHeight="1">
      <c r="A60" s="95">
        <v>10390602</v>
      </c>
      <c r="B60" s="33"/>
      <c r="C60" s="138" t="s">
        <v>152</v>
      </c>
      <c r="D60" s="95">
        <v>14708000</v>
      </c>
      <c r="E60" s="95">
        <v>11885298</v>
      </c>
    </row>
    <row r="61" spans="1:5" s="1" customFormat="1" ht="20.25" customHeight="1">
      <c r="A61" s="347">
        <f>SUM(A59:A60)</f>
        <v>10390602</v>
      </c>
      <c r="B61" s="134"/>
      <c r="C61" s="136" t="s">
        <v>213</v>
      </c>
      <c r="D61" s="347">
        <f>SUM(D59:D60)</f>
        <v>14708000</v>
      </c>
      <c r="E61" s="347">
        <f>SUM(E59:E60)</f>
        <v>11885298</v>
      </c>
    </row>
    <row r="62" spans="1:5" s="1" customFormat="1" ht="20.25" customHeight="1">
      <c r="A62" s="137"/>
      <c r="B62" s="141" t="s">
        <v>12</v>
      </c>
      <c r="C62" s="140" t="s">
        <v>212</v>
      </c>
      <c r="D62" s="137"/>
      <c r="E62" s="137"/>
    </row>
    <row r="63" spans="1:5" s="1" customFormat="1" ht="18.75" customHeight="1">
      <c r="A63" s="95">
        <v>1686319</v>
      </c>
      <c r="B63" s="33"/>
      <c r="C63" s="138" t="s">
        <v>150</v>
      </c>
      <c r="D63" s="95">
        <v>66000</v>
      </c>
      <c r="E63" s="95">
        <v>117040</v>
      </c>
    </row>
    <row r="64" spans="1:5" s="1" customFormat="1" ht="18.75" customHeight="1">
      <c r="A64" s="95">
        <v>151765</v>
      </c>
      <c r="B64" s="33"/>
      <c r="C64" s="138" t="s">
        <v>140</v>
      </c>
      <c r="D64" s="95">
        <v>11000</v>
      </c>
      <c r="E64" s="95">
        <v>45157</v>
      </c>
    </row>
    <row r="65" spans="1:5" s="1" customFormat="1" ht="18.75" customHeight="1">
      <c r="A65" s="95">
        <v>1656664</v>
      </c>
      <c r="B65" s="33"/>
      <c r="C65" s="138" t="s">
        <v>561</v>
      </c>
      <c r="D65" s="95">
        <v>275500</v>
      </c>
      <c r="E65" s="95">
        <v>905118</v>
      </c>
    </row>
    <row r="66" spans="1:5" s="1" customFormat="1" ht="18.75" customHeight="1">
      <c r="A66" s="95">
        <v>552373</v>
      </c>
      <c r="B66" s="33"/>
      <c r="C66" s="138" t="s">
        <v>110</v>
      </c>
      <c r="D66" s="91" t="s">
        <v>92</v>
      </c>
      <c r="E66" s="95">
        <v>1525718</v>
      </c>
    </row>
    <row r="67" spans="1:5" s="1" customFormat="1" ht="20.25" customHeight="1">
      <c r="A67" s="345">
        <f>SUM(A63:A66)</f>
        <v>4047121</v>
      </c>
      <c r="B67" s="134"/>
      <c r="C67" s="133" t="s">
        <v>208</v>
      </c>
      <c r="D67" s="345">
        <f>SUM(D63:D65)</f>
        <v>352500</v>
      </c>
      <c r="E67" s="345">
        <f>SUM(E63:E66)</f>
        <v>2593033</v>
      </c>
    </row>
    <row r="68" spans="1:5" s="1" customFormat="1" ht="20.25" customHeight="1">
      <c r="A68" s="137"/>
      <c r="B68" s="141" t="s">
        <v>16</v>
      </c>
      <c r="C68" s="140" t="s">
        <v>207</v>
      </c>
      <c r="D68" s="137"/>
      <c r="E68" s="137"/>
    </row>
    <row r="69" spans="1:5" s="1" customFormat="1" ht="18" customHeight="1">
      <c r="A69" s="95">
        <v>3979242</v>
      </c>
      <c r="B69" s="33"/>
      <c r="C69" s="138" t="s">
        <v>164</v>
      </c>
      <c r="D69" s="95">
        <v>3994000</v>
      </c>
      <c r="E69" s="95">
        <v>21779</v>
      </c>
    </row>
    <row r="70" spans="1:5" s="1" customFormat="1" ht="18" customHeight="1">
      <c r="A70" s="95">
        <v>1434521</v>
      </c>
      <c r="B70" s="33"/>
      <c r="C70" s="138" t="s">
        <v>205</v>
      </c>
      <c r="D70" s="95">
        <v>982000</v>
      </c>
      <c r="E70" s="95">
        <v>718131</v>
      </c>
    </row>
    <row r="71" spans="1:5" s="1" customFormat="1" ht="18" customHeight="1">
      <c r="A71" s="95">
        <v>7552187</v>
      </c>
      <c r="B71" s="33"/>
      <c r="C71" s="138" t="s">
        <v>560</v>
      </c>
      <c r="D71" s="95">
        <v>5435630</v>
      </c>
      <c r="E71" s="95">
        <v>5358842</v>
      </c>
    </row>
    <row r="72" spans="1:5" s="1" customFormat="1" ht="18" customHeight="1">
      <c r="A72" s="95">
        <v>39077</v>
      </c>
      <c r="B72" s="33"/>
      <c r="C72" s="138" t="s">
        <v>559</v>
      </c>
      <c r="D72" s="95">
        <v>112370</v>
      </c>
      <c r="E72" s="95">
        <v>39632</v>
      </c>
    </row>
    <row r="73" spans="1:5" s="1" customFormat="1" ht="18" customHeight="1">
      <c r="A73" s="95">
        <v>1968371</v>
      </c>
      <c r="B73" s="150"/>
      <c r="C73" s="138" t="s">
        <v>144</v>
      </c>
      <c r="D73" s="95">
        <v>1913000</v>
      </c>
      <c r="E73" s="95">
        <v>1957404</v>
      </c>
    </row>
    <row r="74" spans="1:5" s="1" customFormat="1" ht="18" customHeight="1">
      <c r="A74" s="95">
        <v>443718</v>
      </c>
      <c r="B74" s="150"/>
      <c r="C74" s="138" t="s">
        <v>558</v>
      </c>
      <c r="D74" s="95">
        <v>234000</v>
      </c>
      <c r="E74" s="95">
        <v>154373</v>
      </c>
    </row>
    <row r="75" spans="1:5" s="1" customFormat="1" ht="20.25" customHeight="1">
      <c r="A75" s="347">
        <f>SUM(A69:A74)</f>
        <v>15417116</v>
      </c>
      <c r="B75" s="164"/>
      <c r="C75" s="136" t="s">
        <v>201</v>
      </c>
      <c r="D75" s="347">
        <f>SUM(D69:D74)</f>
        <v>12671000</v>
      </c>
      <c r="E75" s="347">
        <f>SUM(E69:E74)</f>
        <v>8250161</v>
      </c>
    </row>
    <row r="76" spans="1:5" s="1" customFormat="1" ht="19.5" customHeight="1">
      <c r="A76" s="137"/>
      <c r="B76" s="141" t="s">
        <v>47</v>
      </c>
      <c r="C76" s="356" t="s">
        <v>557</v>
      </c>
      <c r="D76" s="137"/>
      <c r="E76" s="137"/>
    </row>
    <row r="77" spans="1:5" s="1" customFormat="1" ht="18" customHeight="1">
      <c r="A77" s="95">
        <v>20000</v>
      </c>
      <c r="B77" s="141"/>
      <c r="C77" s="138" t="s">
        <v>556</v>
      </c>
      <c r="D77" s="95">
        <v>20000</v>
      </c>
      <c r="E77" s="95">
        <v>35622</v>
      </c>
    </row>
    <row r="78" spans="1:5" s="1" customFormat="1" ht="18" customHeight="1">
      <c r="A78" s="95">
        <v>974314</v>
      </c>
      <c r="B78" s="33"/>
      <c r="C78" s="138" t="s">
        <v>157</v>
      </c>
      <c r="D78" s="95">
        <v>62000</v>
      </c>
      <c r="E78" s="95">
        <v>219401</v>
      </c>
    </row>
    <row r="79" spans="1:5" s="1" customFormat="1" ht="18" customHeight="1">
      <c r="A79" s="95">
        <v>13893</v>
      </c>
      <c r="B79" s="33"/>
      <c r="C79" s="138" t="s">
        <v>193</v>
      </c>
      <c r="D79" s="95">
        <v>25000</v>
      </c>
      <c r="E79" s="95">
        <v>18861</v>
      </c>
    </row>
    <row r="80" spans="1:5" s="1" customFormat="1" ht="18" customHeight="1">
      <c r="A80" s="95">
        <v>90415</v>
      </c>
      <c r="B80" s="33"/>
      <c r="C80" s="138" t="s">
        <v>192</v>
      </c>
      <c r="D80" s="95">
        <v>13000</v>
      </c>
      <c r="E80" s="95">
        <v>58914</v>
      </c>
    </row>
    <row r="81" spans="1:5" s="1" customFormat="1" ht="18" customHeight="1">
      <c r="A81" s="95">
        <v>496010</v>
      </c>
      <c r="B81" s="33"/>
      <c r="C81" s="138" t="s">
        <v>136</v>
      </c>
      <c r="D81" s="95">
        <v>25000</v>
      </c>
      <c r="E81" s="95">
        <v>307061</v>
      </c>
    </row>
    <row r="82" spans="1:5" s="1" customFormat="1" ht="18" customHeight="1">
      <c r="A82" s="95">
        <v>2145283</v>
      </c>
      <c r="B82" s="33"/>
      <c r="C82" s="138" t="s">
        <v>126</v>
      </c>
      <c r="D82" s="95">
        <v>643000</v>
      </c>
      <c r="E82" s="95">
        <v>1105534</v>
      </c>
    </row>
    <row r="83" spans="1:5" s="1" customFormat="1" ht="18" customHeight="1">
      <c r="A83" s="95">
        <v>87532</v>
      </c>
      <c r="B83" s="33"/>
      <c r="C83" s="138" t="s">
        <v>122</v>
      </c>
      <c r="D83" s="95">
        <v>28000</v>
      </c>
      <c r="E83" s="95">
        <v>115729</v>
      </c>
    </row>
    <row r="84" spans="1:5" s="1" customFormat="1" ht="18" customHeight="1">
      <c r="A84" s="95">
        <v>165000</v>
      </c>
      <c r="B84" s="33"/>
      <c r="C84" s="138" t="s">
        <v>555</v>
      </c>
      <c r="D84" s="95">
        <v>165000</v>
      </c>
      <c r="E84" s="95">
        <v>165000</v>
      </c>
    </row>
    <row r="85" spans="1:5" s="1" customFormat="1" ht="18" customHeight="1">
      <c r="A85" s="95">
        <v>435059</v>
      </c>
      <c r="B85" s="33"/>
      <c r="C85" s="138" t="s">
        <v>352</v>
      </c>
      <c r="D85" s="95">
        <v>31000</v>
      </c>
      <c r="E85" s="95">
        <v>372483</v>
      </c>
    </row>
    <row r="86" spans="1:5" s="1" customFormat="1" ht="19.5" customHeight="1">
      <c r="A86" s="347">
        <f>SUM(A77:A85)</f>
        <v>4427506</v>
      </c>
      <c r="B86" s="134"/>
      <c r="C86" s="136" t="s">
        <v>190</v>
      </c>
      <c r="D86" s="347">
        <f>SUM(D77:D85)</f>
        <v>1012000</v>
      </c>
      <c r="E86" s="347">
        <f>SUM(E77:E85)</f>
        <v>2398605</v>
      </c>
    </row>
    <row r="87" spans="1:5" s="1" customFormat="1" ht="19.5" customHeight="1">
      <c r="A87" s="137"/>
      <c r="B87" s="141" t="s">
        <v>17</v>
      </c>
      <c r="C87" s="140" t="s">
        <v>189</v>
      </c>
      <c r="D87" s="137"/>
      <c r="E87" s="137"/>
    </row>
    <row r="88" spans="1:5" s="1" customFormat="1" ht="19.5" customHeight="1">
      <c r="A88" s="95">
        <v>36383</v>
      </c>
      <c r="B88" s="33"/>
      <c r="C88" s="138" t="s">
        <v>155</v>
      </c>
      <c r="D88" s="95">
        <v>26000</v>
      </c>
      <c r="E88" s="95">
        <v>5299</v>
      </c>
    </row>
    <row r="89" spans="1:5" s="1" customFormat="1" ht="19.5" customHeight="1">
      <c r="A89" s="345">
        <f>SUM(A88:A88)</f>
        <v>36383</v>
      </c>
      <c r="B89" s="134"/>
      <c r="C89" s="133" t="s">
        <v>187</v>
      </c>
      <c r="D89" s="345">
        <f>SUM(D88:D88)</f>
        <v>26000</v>
      </c>
      <c r="E89" s="345">
        <f>SUM(E88:E88)</f>
        <v>5299</v>
      </c>
    </row>
    <row r="90" s="1" customFormat="1" ht="20.25" customHeight="1"/>
    <row r="91" s="1" customFormat="1" ht="19.5" customHeight="1">
      <c r="C91" s="294" t="s">
        <v>554</v>
      </c>
    </row>
    <row r="92" spans="1:5" s="1" customFormat="1" ht="19.5" customHeight="1">
      <c r="A92"/>
      <c r="B92"/>
      <c r="C92" s="63"/>
      <c r="D92"/>
      <c r="E92"/>
    </row>
    <row r="93" spans="1:5" s="1" customFormat="1" ht="19.5" customHeight="1">
      <c r="A93"/>
      <c r="B93"/>
      <c r="C93"/>
      <c r="D93"/>
      <c r="E93"/>
    </row>
    <row r="94" spans="1:5" s="1" customFormat="1" ht="19.5" customHeight="1">
      <c r="A94" s="87" t="s">
        <v>553</v>
      </c>
      <c r="B94" s="87"/>
      <c r="C94" s="87"/>
      <c r="D94" s="87"/>
      <c r="E94" s="87"/>
    </row>
    <row r="95" spans="1:5" s="1" customFormat="1" ht="19.5" customHeight="1">
      <c r="A95" s="129" t="s">
        <v>552</v>
      </c>
      <c r="B95" s="355"/>
      <c r="C95" s="354"/>
      <c r="D95" s="353"/>
      <c r="E95" s="353"/>
    </row>
    <row r="96" spans="1:5" s="1" customFormat="1" ht="19.5" customHeight="1">
      <c r="A96" s="129" t="s">
        <v>289</v>
      </c>
      <c r="B96" s="160"/>
      <c r="C96" s="160"/>
      <c r="D96" s="160"/>
      <c r="E96" s="160"/>
    </row>
    <row r="97" spans="1:5" s="1" customFormat="1" ht="19.5" customHeight="1">
      <c r="A97" s="112"/>
      <c r="B97" s="159"/>
      <c r="C97" s="112"/>
      <c r="D97" s="112"/>
      <c r="E97" s="167" t="s">
        <v>130</v>
      </c>
    </row>
    <row r="98" spans="1:5" s="1" customFormat="1" ht="18" customHeight="1">
      <c r="A98" s="200" t="s">
        <v>2</v>
      </c>
      <c r="B98" s="158"/>
      <c r="C98" s="157"/>
      <c r="D98" s="352" t="s">
        <v>85</v>
      </c>
      <c r="E98" s="351"/>
    </row>
    <row r="99" spans="1:5" s="1" customFormat="1" ht="18" customHeight="1">
      <c r="A99" s="196" t="s">
        <v>42</v>
      </c>
      <c r="B99" s="154" t="s">
        <v>3</v>
      </c>
      <c r="C99" s="153"/>
      <c r="D99" s="195" t="s">
        <v>4</v>
      </c>
      <c r="E99" s="195" t="s">
        <v>2</v>
      </c>
    </row>
    <row r="100" spans="1:5" s="1" customFormat="1" ht="18" customHeight="1">
      <c r="A100" s="194">
        <v>2014</v>
      </c>
      <c r="B100" s="152"/>
      <c r="C100" s="159"/>
      <c r="D100" s="192"/>
      <c r="E100" s="192"/>
    </row>
    <row r="101" spans="1:5" s="1" customFormat="1" ht="18" customHeight="1">
      <c r="A101" s="137"/>
      <c r="B101" s="149" t="s">
        <v>19</v>
      </c>
      <c r="C101" s="140" t="s">
        <v>186</v>
      </c>
      <c r="D101" s="137"/>
      <c r="E101" s="137"/>
    </row>
    <row r="102" spans="1:5" s="1" customFormat="1" ht="18" customHeight="1">
      <c r="A102" s="95">
        <v>14000</v>
      </c>
      <c r="B102" s="149"/>
      <c r="C102" s="138" t="s">
        <v>551</v>
      </c>
      <c r="D102" s="95">
        <v>14000</v>
      </c>
      <c r="E102" s="95">
        <v>17500</v>
      </c>
    </row>
    <row r="103" spans="1:5" s="1" customFormat="1" ht="18" customHeight="1">
      <c r="A103" s="95">
        <v>1791067</v>
      </c>
      <c r="B103" s="33"/>
      <c r="C103" s="138" t="s">
        <v>154</v>
      </c>
      <c r="D103" s="95">
        <v>374000</v>
      </c>
      <c r="E103" s="95">
        <v>866393</v>
      </c>
    </row>
    <row r="104" spans="1:5" s="1" customFormat="1" ht="18" customHeight="1">
      <c r="A104" s="345">
        <f>SUM(A102:A103)</f>
        <v>1805067</v>
      </c>
      <c r="B104" s="134"/>
      <c r="C104" s="346" t="s">
        <v>184</v>
      </c>
      <c r="D104" s="345">
        <f>SUM(D102:D103)</f>
        <v>388000</v>
      </c>
      <c r="E104" s="345">
        <f>SUM(E102:E103)</f>
        <v>883893</v>
      </c>
    </row>
    <row r="105" spans="1:5" s="1" customFormat="1" ht="20.25" customHeight="1">
      <c r="A105" s="337"/>
      <c r="B105" s="141" t="s">
        <v>22</v>
      </c>
      <c r="C105" s="143" t="s">
        <v>180</v>
      </c>
      <c r="D105" s="337"/>
      <c r="E105" s="337"/>
    </row>
    <row r="106" spans="1:5" s="1" customFormat="1" ht="20.25" customHeight="1">
      <c r="A106" s="95">
        <v>478373</v>
      </c>
      <c r="B106" s="141"/>
      <c r="C106" s="138" t="s">
        <v>179</v>
      </c>
      <c r="D106" s="95">
        <v>234000</v>
      </c>
      <c r="E106" s="95">
        <v>120088</v>
      </c>
    </row>
    <row r="107" spans="1:5" s="1" customFormat="1" ht="20.25" customHeight="1">
      <c r="A107" s="95">
        <v>30671</v>
      </c>
      <c r="B107" s="141"/>
      <c r="C107" s="138" t="s">
        <v>178</v>
      </c>
      <c r="D107" s="316">
        <v>5000</v>
      </c>
      <c r="E107" s="95">
        <v>65663</v>
      </c>
    </row>
    <row r="108" spans="1:5" s="1" customFormat="1" ht="20.25" customHeight="1">
      <c r="A108" s="147">
        <v>69025</v>
      </c>
      <c r="C108" s="138" t="s">
        <v>107</v>
      </c>
      <c r="D108" s="350">
        <v>62000</v>
      </c>
      <c r="E108" s="147">
        <v>135289</v>
      </c>
    </row>
    <row r="109" spans="1:5" s="1" customFormat="1" ht="20.25" customHeight="1">
      <c r="A109" s="95">
        <f>SUM(A106:A108)</f>
        <v>578069</v>
      </c>
      <c r="B109" s="134"/>
      <c r="C109" s="133" t="s">
        <v>176</v>
      </c>
      <c r="D109" s="95">
        <f>SUM(D106:D108)</f>
        <v>301000</v>
      </c>
      <c r="E109" s="95">
        <f>SUM(E106:E108)</f>
        <v>321040</v>
      </c>
    </row>
    <row r="110" spans="1:5" s="1" customFormat="1" ht="20.25" customHeight="1">
      <c r="A110" s="137"/>
      <c r="B110" s="141" t="s">
        <v>24</v>
      </c>
      <c r="C110" s="140" t="s">
        <v>175</v>
      </c>
      <c r="D110" s="137"/>
      <c r="E110" s="137"/>
    </row>
    <row r="111" spans="1:5" s="1" customFormat="1" ht="20.25" customHeight="1">
      <c r="A111" s="91"/>
      <c r="B111" s="141"/>
      <c r="C111" s="166" t="s">
        <v>550</v>
      </c>
      <c r="D111" s="349"/>
      <c r="E111" s="349"/>
    </row>
    <row r="112" spans="1:5" s="1" customFormat="1" ht="20.25" customHeight="1">
      <c r="A112" s="95">
        <v>10233</v>
      </c>
      <c r="B112" s="348"/>
      <c r="C112" s="166" t="s">
        <v>549</v>
      </c>
      <c r="D112" s="91" t="s">
        <v>92</v>
      </c>
      <c r="E112" s="95">
        <v>28000</v>
      </c>
    </row>
    <row r="113" spans="1:5" s="1" customFormat="1" ht="19.5" customHeight="1">
      <c r="A113" s="95">
        <v>224035</v>
      </c>
      <c r="B113" s="33"/>
      <c r="C113" s="138" t="s">
        <v>156</v>
      </c>
      <c r="D113" s="95">
        <v>17000</v>
      </c>
      <c r="E113" s="95">
        <v>85911</v>
      </c>
    </row>
    <row r="114" spans="1:5" s="1" customFormat="1" ht="19.5" customHeight="1">
      <c r="A114" s="91" t="s">
        <v>92</v>
      </c>
      <c r="B114" s="33"/>
      <c r="C114" s="138" t="s">
        <v>548</v>
      </c>
      <c r="D114" s="91" t="s">
        <v>92</v>
      </c>
      <c r="E114" s="95">
        <v>24807</v>
      </c>
    </row>
    <row r="115" spans="1:5" s="1" customFormat="1" ht="19.5" customHeight="1">
      <c r="A115" s="95">
        <v>1438839</v>
      </c>
      <c r="B115" s="33"/>
      <c r="C115" s="138" t="s">
        <v>128</v>
      </c>
      <c r="D115" s="91" t="s">
        <v>92</v>
      </c>
      <c r="E115" s="95">
        <v>84183</v>
      </c>
    </row>
    <row r="116" spans="1:5" s="1" customFormat="1" ht="19.5" customHeight="1">
      <c r="A116" s="95">
        <v>320988</v>
      </c>
      <c r="B116" s="33"/>
      <c r="C116" s="138" t="s">
        <v>547</v>
      </c>
      <c r="D116" s="95">
        <v>100000</v>
      </c>
      <c r="E116" s="95">
        <v>94443</v>
      </c>
    </row>
    <row r="117" spans="1:5" s="1" customFormat="1" ht="19.5" customHeight="1">
      <c r="A117" s="95">
        <v>56356</v>
      </c>
      <c r="B117" s="33"/>
      <c r="C117" s="138" t="s">
        <v>335</v>
      </c>
      <c r="D117" s="91" t="s">
        <v>92</v>
      </c>
      <c r="E117" s="95">
        <v>115194</v>
      </c>
    </row>
    <row r="118" spans="1:5" s="1" customFormat="1" ht="19.5" customHeight="1">
      <c r="A118" s="91" t="s">
        <v>92</v>
      </c>
      <c r="B118" s="33"/>
      <c r="C118" s="138" t="s">
        <v>104</v>
      </c>
      <c r="D118" s="91" t="s">
        <v>92</v>
      </c>
      <c r="E118" s="95">
        <v>7839</v>
      </c>
    </row>
    <row r="119" spans="1:5" s="1" customFormat="1" ht="23.25" customHeight="1">
      <c r="A119" s="347">
        <f>SUM(A112:A117)</f>
        <v>2050451</v>
      </c>
      <c r="B119" s="61"/>
      <c r="C119" s="136" t="s">
        <v>174</v>
      </c>
      <c r="D119" s="347">
        <f>SUM(D112:D116)</f>
        <v>117000</v>
      </c>
      <c r="E119" s="347">
        <f>SUM(E112:E118)</f>
        <v>440377</v>
      </c>
    </row>
    <row r="120" spans="1:5" s="1" customFormat="1" ht="23.25" customHeight="1">
      <c r="A120" s="345">
        <f>SUM(A23+A31+A48+A61+A67+A75+A86+A89+A104+A109+A119)</f>
        <v>71999257</v>
      </c>
      <c r="B120" s="134"/>
      <c r="C120" s="346" t="s">
        <v>91</v>
      </c>
      <c r="D120" s="345">
        <f>SUM(D23+D31+D48+D61+D67+D75+D86+D89+D104+D109+D119)</f>
        <v>44000000</v>
      </c>
      <c r="E120" s="345">
        <f>SUM(E23+E31+E48+E61+E67+E75+E86+E89+E104+E109+E119)</f>
        <v>47716475</v>
      </c>
    </row>
    <row r="121" spans="1:5" s="1" customFormat="1" ht="21.75" customHeight="1">
      <c r="A121" s="281"/>
      <c r="B121" s="281"/>
      <c r="C121" s="281"/>
      <c r="D121" s="281"/>
      <c r="E121" s="281"/>
    </row>
    <row r="122" spans="1:5" ht="18" customHeight="1">
      <c r="A122" s="268"/>
      <c r="B122" s="268"/>
      <c r="C122" s="268"/>
      <c r="D122" s="268"/>
      <c r="E122" s="268"/>
    </row>
    <row r="123" spans="1:5" ht="18" customHeight="1">
      <c r="A123" s="268"/>
      <c r="B123" s="268"/>
      <c r="C123" s="268"/>
      <c r="D123" s="268"/>
      <c r="E123" s="268"/>
    </row>
    <row r="124" spans="1:5" ht="18" customHeight="1">
      <c r="A124" s="268"/>
      <c r="B124" s="268"/>
      <c r="C124" s="268"/>
      <c r="D124" s="268"/>
      <c r="E124" s="268"/>
    </row>
    <row r="126" spans="1:5" s="1" customFormat="1" ht="19.5" customHeight="1">
      <c r="A126"/>
      <c r="B126"/>
      <c r="C126" s="63" t="s">
        <v>546</v>
      </c>
      <c r="D126"/>
      <c r="E126"/>
    </row>
    <row r="151" ht="8.25" customHeight="1"/>
  </sheetData>
  <sheetProtection/>
  <mergeCells count="13">
    <mergeCell ref="A1:E1"/>
    <mergeCell ref="A52:E52"/>
    <mergeCell ref="A94:E94"/>
    <mergeCell ref="A121:E121"/>
    <mergeCell ref="D6:D7"/>
    <mergeCell ref="E6:E7"/>
    <mergeCell ref="D57:D58"/>
    <mergeCell ref="E57:E58"/>
    <mergeCell ref="A122:E122"/>
    <mergeCell ref="A123:E123"/>
    <mergeCell ref="A124:E124"/>
    <mergeCell ref="D99:D100"/>
    <mergeCell ref="E99:E100"/>
  </mergeCells>
  <printOptions horizontalCentered="1"/>
  <pageMargins left="0" right="0.35433070866141736" top="0.1968503937007874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17"/>
  <sheetViews>
    <sheetView showGridLines="0" rightToLeft="1" zoomScalePageLayoutView="0" workbookViewId="0" topLeftCell="A1">
      <selection activeCell="D13" sqref="D13"/>
    </sheetView>
  </sheetViews>
  <sheetFormatPr defaultColWidth="9.140625" defaultRowHeight="12.75"/>
  <cols>
    <col min="1" max="1" width="15.7109375" style="358" customWidth="1"/>
    <col min="2" max="2" width="32.140625" style="358" customWidth="1"/>
    <col min="3" max="4" width="15.7109375" style="358" customWidth="1"/>
    <col min="5" max="16384" width="9.140625" style="358" customWidth="1"/>
  </cols>
  <sheetData>
    <row r="2" spans="1:4" ht="24.75">
      <c r="A2" s="401" t="s">
        <v>588</v>
      </c>
      <c r="B2" s="401"/>
      <c r="C2" s="401"/>
      <c r="D2" s="401"/>
    </row>
    <row r="3" spans="1:4" ht="24" customHeight="1">
      <c r="A3" s="400" t="s">
        <v>587</v>
      </c>
      <c r="B3" s="242"/>
      <c r="C3" s="242"/>
      <c r="D3" s="242"/>
    </row>
    <row r="4" spans="1:4" ht="24" customHeight="1">
      <c r="A4" s="400" t="s">
        <v>302</v>
      </c>
      <c r="B4" s="242"/>
      <c r="C4" s="242"/>
      <c r="D4" s="242"/>
    </row>
    <row r="5" spans="1:4" ht="24.75">
      <c r="A5" s="359"/>
      <c r="B5" s="359"/>
      <c r="C5" s="359"/>
      <c r="D5" s="399" t="s">
        <v>130</v>
      </c>
    </row>
    <row r="6" spans="1:4" ht="21" customHeight="1">
      <c r="A6" s="398" t="s">
        <v>195</v>
      </c>
      <c r="B6" s="397"/>
      <c r="C6" s="396" t="s">
        <v>85</v>
      </c>
      <c r="D6" s="236"/>
    </row>
    <row r="7" spans="1:4" ht="24" customHeight="1">
      <c r="A7" s="395" t="s">
        <v>42</v>
      </c>
      <c r="B7" s="394" t="s">
        <v>3</v>
      </c>
      <c r="C7" s="393" t="s">
        <v>4</v>
      </c>
      <c r="D7" s="393" t="s">
        <v>2</v>
      </c>
    </row>
    <row r="8" spans="1:4" ht="23.25" customHeight="1">
      <c r="A8" s="392">
        <v>2014</v>
      </c>
      <c r="B8" s="391"/>
      <c r="C8" s="390"/>
      <c r="D8" s="390"/>
    </row>
    <row r="9" spans="1:4" ht="24" customHeight="1">
      <c r="A9" s="388"/>
      <c r="B9" s="385" t="s">
        <v>586</v>
      </c>
      <c r="C9" s="389"/>
      <c r="D9" s="388"/>
    </row>
    <row r="10" spans="1:4" s="372" customFormat="1" ht="24" customHeight="1">
      <c r="A10" s="387"/>
      <c r="B10" s="379" t="s">
        <v>585</v>
      </c>
      <c r="C10" s="338"/>
      <c r="D10" s="337"/>
    </row>
    <row r="11" spans="1:4" s="372" customFormat="1" ht="20.25" customHeight="1">
      <c r="A11" s="374">
        <v>18758992</v>
      </c>
      <c r="B11" s="58" t="s">
        <v>584</v>
      </c>
      <c r="C11" s="375">
        <v>8265109</v>
      </c>
      <c r="D11" s="374">
        <v>10478929</v>
      </c>
    </row>
    <row r="12" spans="1:4" s="372" customFormat="1" ht="20.25" customHeight="1">
      <c r="A12" s="374">
        <v>6693573</v>
      </c>
      <c r="B12" s="386" t="s">
        <v>583</v>
      </c>
      <c r="C12" s="375">
        <v>6166608</v>
      </c>
      <c r="D12" s="374">
        <v>4438233</v>
      </c>
    </row>
    <row r="13" spans="1:4" s="372" customFormat="1" ht="20.25" customHeight="1">
      <c r="A13" s="374">
        <v>7285452</v>
      </c>
      <c r="B13" s="58" t="s">
        <v>582</v>
      </c>
      <c r="C13" s="375">
        <v>2375837</v>
      </c>
      <c r="D13" s="374">
        <v>7425933</v>
      </c>
    </row>
    <row r="14" spans="1:4" s="372" customFormat="1" ht="20.25" customHeight="1">
      <c r="A14" s="374">
        <v>3839532</v>
      </c>
      <c r="B14" s="58" t="s">
        <v>581</v>
      </c>
      <c r="C14" s="375">
        <v>4591070</v>
      </c>
      <c r="D14" s="374">
        <v>4909955</v>
      </c>
    </row>
    <row r="15" spans="1:4" ht="24.75">
      <c r="A15" s="369">
        <f>SUM(A11:A14)</f>
        <v>36577549</v>
      </c>
      <c r="B15" s="371" t="s">
        <v>580</v>
      </c>
      <c r="C15" s="370">
        <f>SUM(C11:C14)</f>
        <v>21398624</v>
      </c>
      <c r="D15" s="369">
        <f>SUM(D11:D14)</f>
        <v>27253050</v>
      </c>
    </row>
    <row r="16" spans="1:4" ht="24" customHeight="1">
      <c r="A16" s="383"/>
      <c r="B16" s="385" t="s">
        <v>579</v>
      </c>
      <c r="C16" s="384"/>
      <c r="D16" s="383"/>
    </row>
    <row r="17" spans="1:4" ht="20.25" customHeight="1">
      <c r="A17" s="380">
        <v>17352237</v>
      </c>
      <c r="B17" s="382" t="s">
        <v>578</v>
      </c>
      <c r="C17" s="381">
        <v>6738961</v>
      </c>
      <c r="D17" s="380">
        <v>7965415</v>
      </c>
    </row>
    <row r="18" spans="1:4" ht="20.25" customHeight="1">
      <c r="A18" s="380">
        <v>76945</v>
      </c>
      <c r="B18" s="382" t="s">
        <v>577</v>
      </c>
      <c r="C18" s="381">
        <v>10049</v>
      </c>
      <c r="D18" s="380">
        <v>75222</v>
      </c>
    </row>
    <row r="19" spans="1:5" ht="23.25" customHeight="1">
      <c r="A19" s="366">
        <f>SUM(A17:A18)</f>
        <v>17429182</v>
      </c>
      <c r="B19" s="368" t="s">
        <v>576</v>
      </c>
      <c r="C19" s="367">
        <f>SUM(C17:C18)</f>
        <v>6749010</v>
      </c>
      <c r="D19" s="366">
        <f>SUM(D17:D18)</f>
        <v>8040637</v>
      </c>
      <c r="E19" s="365"/>
    </row>
    <row r="20" spans="1:5" s="372" customFormat="1" ht="24" customHeight="1">
      <c r="A20" s="374"/>
      <c r="B20" s="379" t="s">
        <v>575</v>
      </c>
      <c r="C20" s="375"/>
      <c r="D20" s="374"/>
      <c r="E20" s="373"/>
    </row>
    <row r="21" spans="1:5" s="372" customFormat="1" ht="20.25" customHeight="1">
      <c r="A21" s="374">
        <v>784426</v>
      </c>
      <c r="B21" s="58" t="s">
        <v>574</v>
      </c>
      <c r="C21" s="375">
        <v>1134345</v>
      </c>
      <c r="D21" s="374">
        <v>890027</v>
      </c>
      <c r="E21" s="373"/>
    </row>
    <row r="22" spans="1:5" s="372" customFormat="1" ht="20.25" customHeight="1">
      <c r="A22" s="374">
        <v>10040836</v>
      </c>
      <c r="B22" s="58" t="s">
        <v>573</v>
      </c>
      <c r="C22" s="375">
        <v>10508779</v>
      </c>
      <c r="D22" s="374">
        <v>7798673</v>
      </c>
      <c r="E22" s="373"/>
    </row>
    <row r="23" spans="1:5" ht="24" customHeight="1">
      <c r="A23" s="369">
        <f>SUM(A21:A22)</f>
        <v>10825262</v>
      </c>
      <c r="B23" s="368" t="s">
        <v>572</v>
      </c>
      <c r="C23" s="370">
        <f>SUM(C21:C22)</f>
        <v>11643124</v>
      </c>
      <c r="D23" s="369">
        <f>SUM(D21:D22)</f>
        <v>8688700</v>
      </c>
      <c r="E23" s="365"/>
    </row>
    <row r="24" spans="1:5" s="372" customFormat="1" ht="20.25" customHeight="1">
      <c r="A24" s="376"/>
      <c r="B24" s="378" t="s">
        <v>571</v>
      </c>
      <c r="C24" s="377"/>
      <c r="D24" s="376"/>
      <c r="E24" s="373"/>
    </row>
    <row r="25" spans="1:5" s="372" customFormat="1" ht="20.25" customHeight="1">
      <c r="A25" s="374">
        <v>7167264</v>
      </c>
      <c r="B25" s="58" t="s">
        <v>570</v>
      </c>
      <c r="C25" s="375">
        <v>4209242</v>
      </c>
      <c r="D25" s="374">
        <v>3734088</v>
      </c>
      <c r="E25" s="373"/>
    </row>
    <row r="26" spans="1:5" ht="24" customHeight="1">
      <c r="A26" s="369">
        <f>SUM(A25)</f>
        <v>7167264</v>
      </c>
      <c r="B26" s="371" t="s">
        <v>569</v>
      </c>
      <c r="C26" s="370">
        <f>SUM(C25)</f>
        <v>4209242</v>
      </c>
      <c r="D26" s="369">
        <f>SUM(D25)</f>
        <v>3734088</v>
      </c>
      <c r="E26" s="365"/>
    </row>
    <row r="27" spans="1:5" ht="24" customHeight="1">
      <c r="A27" s="366">
        <f>SUM(A15+A19+A23+A26)</f>
        <v>71999257</v>
      </c>
      <c r="B27" s="368" t="s">
        <v>91</v>
      </c>
      <c r="C27" s="367">
        <f>SUM(C15+C19+C23+C26)</f>
        <v>44000000</v>
      </c>
      <c r="D27" s="366">
        <f>SUM(D15+D19+D23+D26)</f>
        <v>47716475</v>
      </c>
      <c r="E27" s="365"/>
    </row>
    <row r="28" spans="1:4" ht="23.25">
      <c r="A28" s="364"/>
      <c r="B28" s="359"/>
      <c r="C28" s="359"/>
      <c r="D28" s="361"/>
    </row>
    <row r="29" spans="1:4" ht="23.25">
      <c r="A29" s="360"/>
      <c r="B29" s="359"/>
      <c r="C29" s="359"/>
      <c r="D29" s="361"/>
    </row>
    <row r="30" spans="1:4" ht="23.25">
      <c r="A30" s="360"/>
      <c r="B30" s="359"/>
      <c r="C30" s="359"/>
      <c r="D30" s="361"/>
    </row>
    <row r="31" spans="1:4" ht="23.25">
      <c r="A31" s="360"/>
      <c r="B31" s="359"/>
      <c r="C31" s="359"/>
      <c r="D31" s="361"/>
    </row>
    <row r="32" spans="1:4" ht="23.25">
      <c r="A32" s="363"/>
      <c r="B32" s="63" t="s">
        <v>568</v>
      </c>
      <c r="C32" s="359"/>
      <c r="D32" s="362"/>
    </row>
    <row r="33" spans="1:4" ht="23.25">
      <c r="A33" s="360"/>
      <c r="B33" s="359"/>
      <c r="C33" s="359"/>
      <c r="D33" s="361"/>
    </row>
    <row r="34" spans="1:4" ht="23.25">
      <c r="A34" s="360"/>
      <c r="B34" s="359"/>
      <c r="C34" s="359"/>
      <c r="D34" s="361"/>
    </row>
    <row r="35" spans="1:4" ht="23.25">
      <c r="A35" s="360"/>
      <c r="B35" s="359"/>
      <c r="C35" s="359"/>
      <c r="D35" s="361"/>
    </row>
    <row r="36" spans="1:4" ht="23.25">
      <c r="A36" s="360"/>
      <c r="B36" s="359"/>
      <c r="C36" s="359"/>
      <c r="D36" s="361"/>
    </row>
    <row r="37" spans="1:4" ht="23.25">
      <c r="A37" s="360"/>
      <c r="B37" s="359"/>
      <c r="C37" s="359"/>
      <c r="D37" s="361"/>
    </row>
    <row r="38" spans="1:4" ht="23.25">
      <c r="A38" s="360"/>
      <c r="B38" s="359"/>
      <c r="C38" s="359"/>
      <c r="D38" s="361"/>
    </row>
    <row r="39" spans="1:4" ht="23.25">
      <c r="A39" s="360"/>
      <c r="B39" s="359"/>
      <c r="C39" s="359"/>
      <c r="D39" s="361"/>
    </row>
    <row r="41" spans="1:4" ht="12.75">
      <c r="A41" s="360"/>
      <c r="B41" s="359"/>
      <c r="C41" s="359"/>
      <c r="D41" s="204"/>
    </row>
    <row r="42" spans="1:4" ht="12.75">
      <c r="A42" s="360"/>
      <c r="B42" s="359"/>
      <c r="C42" s="359"/>
      <c r="D42" s="204"/>
    </row>
    <row r="43" spans="1:4" ht="23.25">
      <c r="A43" s="360"/>
      <c r="B43" s="359"/>
      <c r="C43" s="359"/>
      <c r="D43" s="361"/>
    </row>
    <row r="44" spans="1:4" ht="12.75">
      <c r="A44" s="360"/>
      <c r="B44" s="359"/>
      <c r="C44" s="359"/>
      <c r="D44" s="359"/>
    </row>
    <row r="45" spans="1:4" ht="12.75">
      <c r="A45" s="360"/>
      <c r="B45" s="359"/>
      <c r="C45" s="359"/>
      <c r="D45" s="359"/>
    </row>
    <row r="46" spans="1:4" ht="12.75">
      <c r="A46" s="360"/>
      <c r="B46" s="359"/>
      <c r="C46" s="359"/>
      <c r="D46" s="359"/>
    </row>
    <row r="47" spans="1:4" ht="12.75">
      <c r="A47" s="360"/>
      <c r="B47" s="359"/>
      <c r="C47" s="359"/>
      <c r="D47" s="359"/>
    </row>
    <row r="48" spans="1:4" ht="12.75">
      <c r="A48" s="360"/>
      <c r="B48" s="359"/>
      <c r="C48" s="359"/>
      <c r="D48" s="359"/>
    </row>
    <row r="49" spans="1:4" ht="12.75">
      <c r="A49" s="360"/>
      <c r="B49" s="359"/>
      <c r="C49" s="359"/>
      <c r="D49" s="359"/>
    </row>
    <row r="50" spans="1:4" ht="12.75">
      <c r="A50" s="360"/>
      <c r="B50" s="359"/>
      <c r="C50" s="359"/>
      <c r="D50" s="359"/>
    </row>
    <row r="51" spans="1:4" ht="12.75">
      <c r="A51" s="360"/>
      <c r="B51" s="359"/>
      <c r="C51" s="359"/>
      <c r="D51" s="359"/>
    </row>
    <row r="52" spans="1:4" ht="12.75">
      <c r="A52" s="360"/>
      <c r="B52" s="359"/>
      <c r="C52" s="359"/>
      <c r="D52" s="359"/>
    </row>
    <row r="53" spans="1:4" ht="12.75">
      <c r="A53" s="360"/>
      <c r="B53" s="359"/>
      <c r="C53" s="359"/>
      <c r="D53" s="359"/>
    </row>
    <row r="54" spans="1:4" ht="12.75">
      <c r="A54" s="360"/>
      <c r="B54" s="359"/>
      <c r="C54" s="359"/>
      <c r="D54" s="359"/>
    </row>
    <row r="55" spans="1:4" ht="12.75">
      <c r="A55" s="360"/>
      <c r="B55" s="359"/>
      <c r="C55" s="359"/>
      <c r="D55" s="359"/>
    </row>
    <row r="56" spans="1:4" ht="12.75">
      <c r="A56" s="360"/>
      <c r="B56" s="359"/>
      <c r="C56" s="359"/>
      <c r="D56" s="359"/>
    </row>
    <row r="57" spans="1:4" ht="12.75">
      <c r="A57" s="360"/>
      <c r="B57" s="359"/>
      <c r="C57" s="359"/>
      <c r="D57" s="359"/>
    </row>
    <row r="58" spans="1:4" ht="12.75">
      <c r="A58" s="360"/>
      <c r="B58" s="359"/>
      <c r="C58" s="359"/>
      <c r="D58" s="359"/>
    </row>
    <row r="59" spans="1:4" ht="12.75">
      <c r="A59" s="360"/>
      <c r="B59" s="359"/>
      <c r="C59" s="359"/>
      <c r="D59" s="359"/>
    </row>
    <row r="60" spans="1:4" ht="12.75">
      <c r="A60" s="360"/>
      <c r="B60" s="359"/>
      <c r="C60" s="359"/>
      <c r="D60" s="359"/>
    </row>
    <row r="61" spans="1:4" ht="12.75">
      <c r="A61" s="360"/>
      <c r="B61" s="359"/>
      <c r="C61" s="359"/>
      <c r="D61" s="359"/>
    </row>
    <row r="62" spans="1:4" ht="12.75">
      <c r="A62" s="360"/>
      <c r="B62" s="359"/>
      <c r="C62" s="359"/>
      <c r="D62" s="359"/>
    </row>
    <row r="63" spans="1:4" ht="12.75">
      <c r="A63" s="360"/>
      <c r="B63" s="359"/>
      <c r="C63" s="359"/>
      <c r="D63" s="359"/>
    </row>
    <row r="64" spans="1:4" ht="12.75">
      <c r="A64" s="360"/>
      <c r="B64" s="359"/>
      <c r="C64" s="359"/>
      <c r="D64" s="359"/>
    </row>
    <row r="65" spans="1:4" ht="12.75">
      <c r="A65" s="360"/>
      <c r="B65" s="359"/>
      <c r="C65" s="359"/>
      <c r="D65" s="359"/>
    </row>
    <row r="66" spans="1:4" ht="12.75">
      <c r="A66" s="360"/>
      <c r="B66" s="359"/>
      <c r="C66" s="359"/>
      <c r="D66" s="359"/>
    </row>
    <row r="67" spans="1:4" ht="12.75">
      <c r="A67" s="360"/>
      <c r="B67" s="359"/>
      <c r="C67" s="359"/>
      <c r="D67" s="359"/>
    </row>
    <row r="68" spans="1:4" ht="12.75">
      <c r="A68" s="360"/>
      <c r="B68" s="359"/>
      <c r="C68" s="359"/>
      <c r="D68" s="359"/>
    </row>
    <row r="69" spans="1:4" ht="12.75">
      <c r="A69" s="360"/>
      <c r="B69" s="359"/>
      <c r="C69" s="359"/>
      <c r="D69" s="359"/>
    </row>
    <row r="70" spans="1:4" ht="12.75">
      <c r="A70" s="360"/>
      <c r="B70" s="359"/>
      <c r="C70" s="359"/>
      <c r="D70" s="359"/>
    </row>
    <row r="71" spans="1:4" ht="12.75">
      <c r="A71" s="360"/>
      <c r="B71" s="359"/>
      <c r="C71" s="359"/>
      <c r="D71" s="359"/>
    </row>
    <row r="72" spans="1:4" ht="12.75">
      <c r="A72" s="360"/>
      <c r="B72" s="359"/>
      <c r="C72" s="359"/>
      <c r="D72" s="359"/>
    </row>
    <row r="73" spans="1:4" ht="12.75">
      <c r="A73" s="360"/>
      <c r="B73" s="359"/>
      <c r="C73" s="359"/>
      <c r="D73" s="359"/>
    </row>
    <row r="74" spans="1:4" ht="12.75">
      <c r="A74" s="360"/>
      <c r="B74" s="359"/>
      <c r="C74" s="359"/>
      <c r="D74" s="359"/>
    </row>
    <row r="75" spans="1:4" ht="12.75">
      <c r="A75" s="360"/>
      <c r="B75" s="359"/>
      <c r="C75" s="359"/>
      <c r="D75" s="359"/>
    </row>
    <row r="76" spans="1:4" ht="12.75">
      <c r="A76" s="360"/>
      <c r="B76" s="359"/>
      <c r="C76" s="359"/>
      <c r="D76" s="359"/>
    </row>
    <row r="77" spans="1:4" ht="12.75">
      <c r="A77" s="360"/>
      <c r="B77" s="359"/>
      <c r="C77" s="359"/>
      <c r="D77" s="359"/>
    </row>
    <row r="78" spans="1:4" ht="12.75">
      <c r="A78" s="360"/>
      <c r="B78" s="359"/>
      <c r="C78" s="359"/>
      <c r="D78" s="359"/>
    </row>
    <row r="79" spans="1:4" ht="12.75">
      <c r="A79" s="360"/>
      <c r="B79" s="359"/>
      <c r="C79" s="359"/>
      <c r="D79" s="359"/>
    </row>
    <row r="80" spans="1:4" ht="12.75">
      <c r="A80" s="360"/>
      <c r="B80" s="359"/>
      <c r="C80" s="359"/>
      <c r="D80" s="359"/>
    </row>
    <row r="81" spans="1:4" ht="12.75">
      <c r="A81" s="360"/>
      <c r="B81" s="359"/>
      <c r="C81" s="359"/>
      <c r="D81" s="359"/>
    </row>
    <row r="82" spans="1:4" ht="12.75">
      <c r="A82" s="360"/>
      <c r="B82" s="359"/>
      <c r="C82" s="359"/>
      <c r="D82" s="359"/>
    </row>
    <row r="83" spans="1:4" ht="12.75">
      <c r="A83" s="360"/>
      <c r="B83" s="359"/>
      <c r="C83" s="359"/>
      <c r="D83" s="359"/>
    </row>
    <row r="84" spans="1:4" ht="12.75">
      <c r="A84" s="360"/>
      <c r="B84" s="359"/>
      <c r="C84" s="359"/>
      <c r="D84" s="359"/>
    </row>
    <row r="85" spans="1:4" ht="12.75">
      <c r="A85" s="360"/>
      <c r="B85" s="359"/>
      <c r="C85" s="359"/>
      <c r="D85" s="359"/>
    </row>
    <row r="86" spans="1:4" ht="12.75">
      <c r="A86" s="360"/>
      <c r="B86" s="359"/>
      <c r="C86" s="359"/>
      <c r="D86" s="359"/>
    </row>
    <row r="87" spans="1:4" ht="12.75">
      <c r="A87" s="360"/>
      <c r="B87" s="359"/>
      <c r="C87" s="359"/>
      <c r="D87" s="359"/>
    </row>
    <row r="88" spans="1:4" ht="12.75">
      <c r="A88" s="360"/>
      <c r="B88" s="359"/>
      <c r="C88" s="359"/>
      <c r="D88" s="359"/>
    </row>
    <row r="89" spans="1:4" ht="12.75">
      <c r="A89" s="360"/>
      <c r="B89" s="359"/>
      <c r="C89" s="359"/>
      <c r="D89" s="359"/>
    </row>
    <row r="90" spans="1:4" ht="12.75">
      <c r="A90" s="360"/>
      <c r="B90" s="359"/>
      <c r="C90" s="359"/>
      <c r="D90" s="359"/>
    </row>
    <row r="91" spans="1:4" ht="12.75">
      <c r="A91" s="360"/>
      <c r="B91" s="359"/>
      <c r="C91" s="359"/>
      <c r="D91" s="359"/>
    </row>
    <row r="92" spans="1:4" ht="12.75">
      <c r="A92" s="360"/>
      <c r="B92" s="359"/>
      <c r="C92" s="359"/>
      <c r="D92" s="359"/>
    </row>
    <row r="93" spans="1:4" ht="12.75">
      <c r="A93" s="360"/>
      <c r="B93" s="359"/>
      <c r="C93" s="359"/>
      <c r="D93" s="359"/>
    </row>
    <row r="94" spans="1:4" ht="12.75">
      <c r="A94" s="360"/>
      <c r="B94" s="359"/>
      <c r="C94" s="359"/>
      <c r="D94" s="359"/>
    </row>
    <row r="95" spans="1:4" ht="12.75">
      <c r="A95" s="360"/>
      <c r="B95" s="359"/>
      <c r="C95" s="359"/>
      <c r="D95" s="359"/>
    </row>
    <row r="96" spans="1:4" ht="12.75">
      <c r="A96" s="360"/>
      <c r="B96" s="359"/>
      <c r="C96" s="359"/>
      <c r="D96" s="359"/>
    </row>
    <row r="97" spans="1:4" ht="12.75">
      <c r="A97" s="360"/>
      <c r="B97" s="359"/>
      <c r="C97" s="359"/>
      <c r="D97" s="359"/>
    </row>
    <row r="98" spans="1:4" ht="12.75">
      <c r="A98" s="360"/>
      <c r="B98" s="359"/>
      <c r="C98" s="359"/>
      <c r="D98" s="359"/>
    </row>
    <row r="99" spans="1:4" ht="12.75">
      <c r="A99" s="360"/>
      <c r="B99" s="359"/>
      <c r="C99" s="359"/>
      <c r="D99" s="359"/>
    </row>
    <row r="100" spans="1:4" ht="12.75">
      <c r="A100" s="359"/>
      <c r="B100" s="359"/>
      <c r="C100" s="359"/>
      <c r="D100" s="359"/>
    </row>
    <row r="101" spans="1:4" ht="12.75">
      <c r="A101" s="359"/>
      <c r="B101" s="359"/>
      <c r="C101" s="359"/>
      <c r="D101" s="359"/>
    </row>
    <row r="102" spans="1:4" ht="12.75">
      <c r="A102" s="359"/>
      <c r="B102" s="359"/>
      <c r="C102" s="359"/>
      <c r="D102" s="359"/>
    </row>
    <row r="103" spans="1:4" ht="12.75">
      <c r="A103" s="359"/>
      <c r="B103" s="359"/>
      <c r="C103" s="359"/>
      <c r="D103" s="359"/>
    </row>
    <row r="104" spans="1:4" ht="12.75">
      <c r="A104" s="359"/>
      <c r="B104" s="359"/>
      <c r="C104" s="359"/>
      <c r="D104" s="359"/>
    </row>
    <row r="105" spans="1:4" ht="12.75">
      <c r="A105" s="359"/>
      <c r="B105" s="359"/>
      <c r="C105" s="359"/>
      <c r="D105" s="359"/>
    </row>
    <row r="106" spans="1:4" ht="12.75">
      <c r="A106" s="359"/>
      <c r="B106" s="359"/>
      <c r="C106" s="359"/>
      <c r="D106" s="359"/>
    </row>
    <row r="107" spans="1:4" ht="12.75">
      <c r="A107" s="359"/>
      <c r="B107" s="359"/>
      <c r="C107" s="359"/>
      <c r="D107" s="359"/>
    </row>
    <row r="108" spans="1:4" ht="12.75">
      <c r="A108" s="359"/>
      <c r="B108" s="359"/>
      <c r="C108" s="359"/>
      <c r="D108" s="359"/>
    </row>
    <row r="109" spans="1:4" ht="12.75">
      <c r="A109" s="359"/>
      <c r="B109" s="359"/>
      <c r="C109" s="359"/>
      <c r="D109" s="359"/>
    </row>
    <row r="110" spans="1:4" ht="12.75">
      <c r="A110" s="359"/>
      <c r="B110" s="359"/>
      <c r="C110" s="359"/>
      <c r="D110" s="359"/>
    </row>
    <row r="111" spans="1:4" ht="12.75">
      <c r="A111" s="359"/>
      <c r="B111" s="359"/>
      <c r="C111" s="359"/>
      <c r="D111" s="359"/>
    </row>
    <row r="112" spans="1:4" ht="12.75">
      <c r="A112" s="359"/>
      <c r="B112" s="359"/>
      <c r="C112" s="359"/>
      <c r="D112" s="359"/>
    </row>
    <row r="113" spans="1:4" ht="12.75">
      <c r="A113" s="359"/>
      <c r="B113" s="359"/>
      <c r="C113" s="359"/>
      <c r="D113" s="359"/>
    </row>
    <row r="114" spans="1:4" ht="12.75">
      <c r="A114" s="359"/>
      <c r="B114" s="359"/>
      <c r="C114" s="359"/>
      <c r="D114" s="359"/>
    </row>
    <row r="115" spans="1:4" ht="12.75">
      <c r="A115" s="359"/>
      <c r="B115" s="359"/>
      <c r="C115" s="359"/>
      <c r="D115" s="359"/>
    </row>
    <row r="116" spans="1:4" ht="12.75">
      <c r="A116" s="359"/>
      <c r="B116" s="359"/>
      <c r="C116" s="359"/>
      <c r="D116" s="359"/>
    </row>
    <row r="117" spans="1:4" ht="12.75">
      <c r="A117" s="359"/>
      <c r="B117" s="359"/>
      <c r="C117" s="359"/>
      <c r="D117" s="359"/>
    </row>
  </sheetData>
  <sheetProtection/>
  <mergeCells count="3">
    <mergeCell ref="C7:C8"/>
    <mergeCell ref="D7:D8"/>
    <mergeCell ref="A2:D2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3"/>
  <sheetViews>
    <sheetView showGridLines="0" rightToLeft="1" zoomScalePageLayoutView="0" workbookViewId="0" topLeftCell="A1">
      <selection activeCell="C63" sqref="C63"/>
    </sheetView>
  </sheetViews>
  <sheetFormatPr defaultColWidth="9.140625" defaultRowHeight="12.75"/>
  <cols>
    <col min="1" max="1" width="14.421875" style="0" customWidth="1"/>
    <col min="2" max="2" width="46.00390625" style="0" customWidth="1"/>
    <col min="3" max="3" width="15.7109375" style="0" customWidth="1"/>
    <col min="4" max="4" width="14.421875" style="0" customWidth="1"/>
  </cols>
  <sheetData>
    <row r="2" spans="1:4" s="1" customFormat="1" ht="15" customHeight="1">
      <c r="A2" s="87" t="s">
        <v>601</v>
      </c>
      <c r="B2" s="87"/>
      <c r="C2" s="87"/>
      <c r="D2" s="87"/>
    </row>
    <row r="3" spans="1:4" s="1" customFormat="1" ht="20.25" customHeight="1">
      <c r="A3" s="129" t="s">
        <v>597</v>
      </c>
      <c r="B3" s="113"/>
      <c r="C3" s="113"/>
      <c r="D3" s="113"/>
    </row>
    <row r="4" spans="1:4" s="1" customFormat="1" ht="20.25" customHeight="1">
      <c r="A4" s="129" t="s">
        <v>539</v>
      </c>
      <c r="B4" s="113"/>
      <c r="C4" s="113"/>
      <c r="D4" s="113"/>
    </row>
    <row r="5" spans="1:4" s="1" customFormat="1" ht="15" customHeight="1">
      <c r="A5" s="112"/>
      <c r="B5" s="112"/>
      <c r="C5" s="112"/>
      <c r="D5" s="167" t="s">
        <v>130</v>
      </c>
    </row>
    <row r="6" spans="1:4" s="1" customFormat="1" ht="24" customHeight="1">
      <c r="A6" s="200" t="s">
        <v>2</v>
      </c>
      <c r="B6" s="109"/>
      <c r="C6" s="198" t="s">
        <v>85</v>
      </c>
      <c r="D6" s="45"/>
    </row>
    <row r="7" spans="1:4" s="1" customFormat="1" ht="24" customHeight="1">
      <c r="A7" s="196" t="s">
        <v>42</v>
      </c>
      <c r="B7" s="106" t="s">
        <v>3</v>
      </c>
      <c r="C7" s="195" t="s">
        <v>4</v>
      </c>
      <c r="D7" s="195" t="s">
        <v>2</v>
      </c>
    </row>
    <row r="8" spans="1:4" s="1" customFormat="1" ht="24" customHeight="1">
      <c r="A8" s="194">
        <v>2014</v>
      </c>
      <c r="B8" s="127"/>
      <c r="C8" s="192"/>
      <c r="D8" s="192"/>
    </row>
    <row r="9" spans="1:4" s="1" customFormat="1" ht="21" customHeight="1">
      <c r="A9" s="101">
        <v>115035854</v>
      </c>
      <c r="B9" s="276" t="s">
        <v>164</v>
      </c>
      <c r="C9" s="275">
        <v>767285557</v>
      </c>
      <c r="D9" s="101">
        <v>128757779</v>
      </c>
    </row>
    <row r="10" spans="1:4" s="1" customFormat="1" ht="21" customHeight="1">
      <c r="A10" s="97">
        <v>120706292</v>
      </c>
      <c r="B10" s="121" t="s">
        <v>329</v>
      </c>
      <c r="C10" s="92">
        <v>482846484</v>
      </c>
      <c r="D10" s="96">
        <v>101255982</v>
      </c>
    </row>
    <row r="11" spans="1:4" s="1" customFormat="1" ht="21" customHeight="1">
      <c r="A11" s="97">
        <v>487740</v>
      </c>
      <c r="B11" s="121" t="s">
        <v>162</v>
      </c>
      <c r="C11" s="92">
        <v>10428788</v>
      </c>
      <c r="D11" s="96">
        <v>1274566</v>
      </c>
    </row>
    <row r="12" spans="1:4" s="1" customFormat="1" ht="21" customHeight="1">
      <c r="A12" s="97">
        <v>58160</v>
      </c>
      <c r="B12" s="121" t="s">
        <v>234</v>
      </c>
      <c r="C12" s="96">
        <v>2076601</v>
      </c>
      <c r="D12" s="97">
        <v>93836</v>
      </c>
    </row>
    <row r="13" spans="1:4" s="1" customFormat="1" ht="21" customHeight="1">
      <c r="A13" s="95">
        <v>90463</v>
      </c>
      <c r="B13" s="121" t="s">
        <v>161</v>
      </c>
      <c r="C13" s="96">
        <v>1103415</v>
      </c>
      <c r="D13" s="92">
        <v>22701</v>
      </c>
    </row>
    <row r="14" spans="1:4" s="1" customFormat="1" ht="21" customHeight="1">
      <c r="A14" s="97">
        <v>1883783</v>
      </c>
      <c r="B14" s="121" t="s">
        <v>160</v>
      </c>
      <c r="C14" s="96">
        <v>6447458</v>
      </c>
      <c r="D14" s="97">
        <v>1991609</v>
      </c>
    </row>
    <row r="15" spans="1:4" s="1" customFormat="1" ht="21" customHeight="1">
      <c r="A15" s="97">
        <v>3235445</v>
      </c>
      <c r="B15" s="121" t="s">
        <v>159</v>
      </c>
      <c r="C15" s="96">
        <v>91258056</v>
      </c>
      <c r="D15" s="97">
        <v>4281414</v>
      </c>
    </row>
    <row r="16" spans="1:4" s="1" customFormat="1" ht="21" customHeight="1">
      <c r="A16" s="97">
        <v>3172194</v>
      </c>
      <c r="B16" s="121" t="s">
        <v>158</v>
      </c>
      <c r="C16" s="96">
        <v>22177849</v>
      </c>
      <c r="D16" s="97">
        <v>3912011</v>
      </c>
    </row>
    <row r="17" spans="1:4" s="1" customFormat="1" ht="21" customHeight="1">
      <c r="A17" s="97">
        <v>224206</v>
      </c>
      <c r="B17" s="121" t="s">
        <v>157</v>
      </c>
      <c r="C17" s="96">
        <v>10937991</v>
      </c>
      <c r="D17" s="97">
        <v>170913</v>
      </c>
    </row>
    <row r="18" spans="1:4" s="1" customFormat="1" ht="21" customHeight="1">
      <c r="A18" s="97">
        <v>1424389</v>
      </c>
      <c r="B18" s="121" t="s">
        <v>156</v>
      </c>
      <c r="C18" s="96">
        <v>8566444</v>
      </c>
      <c r="D18" s="97">
        <v>4656269</v>
      </c>
    </row>
    <row r="19" spans="1:4" s="1" customFormat="1" ht="21" customHeight="1">
      <c r="A19" s="97">
        <v>256555</v>
      </c>
      <c r="B19" s="121" t="s">
        <v>155</v>
      </c>
      <c r="C19" s="96">
        <v>5419776</v>
      </c>
      <c r="D19" s="97">
        <v>606542</v>
      </c>
    </row>
    <row r="20" spans="1:4" s="1" customFormat="1" ht="21" customHeight="1">
      <c r="A20" s="97">
        <v>26431507</v>
      </c>
      <c r="B20" s="121" t="s">
        <v>154</v>
      </c>
      <c r="C20" s="96">
        <v>200626413</v>
      </c>
      <c r="D20" s="97">
        <v>33948549</v>
      </c>
    </row>
    <row r="21" spans="1:4" s="1" customFormat="1" ht="21" customHeight="1">
      <c r="A21" s="97">
        <v>5327337</v>
      </c>
      <c r="B21" s="121" t="s">
        <v>153</v>
      </c>
      <c r="C21" s="96">
        <v>12788177</v>
      </c>
      <c r="D21" s="97">
        <v>1480267</v>
      </c>
    </row>
    <row r="22" spans="1:4" s="1" customFormat="1" ht="21" customHeight="1">
      <c r="A22" s="97">
        <v>27844582</v>
      </c>
      <c r="B22" s="121" t="s">
        <v>152</v>
      </c>
      <c r="C22" s="96">
        <v>533598642</v>
      </c>
      <c r="D22" s="97">
        <v>32925068</v>
      </c>
    </row>
    <row r="23" spans="1:4" s="1" customFormat="1" ht="21" customHeight="1">
      <c r="A23" s="97">
        <v>62108272</v>
      </c>
      <c r="B23" s="121" t="s">
        <v>151</v>
      </c>
      <c r="C23" s="96">
        <v>253955885</v>
      </c>
      <c r="D23" s="97">
        <v>76968222</v>
      </c>
    </row>
    <row r="24" spans="1:4" s="1" customFormat="1" ht="21" customHeight="1">
      <c r="A24" s="97">
        <v>4041142</v>
      </c>
      <c r="B24" s="121" t="s">
        <v>365</v>
      </c>
      <c r="C24" s="96">
        <v>44146747</v>
      </c>
      <c r="D24" s="97">
        <v>4227998</v>
      </c>
    </row>
    <row r="25" spans="1:4" s="1" customFormat="1" ht="21" customHeight="1">
      <c r="A25" s="97">
        <v>10593499</v>
      </c>
      <c r="B25" s="121" t="s">
        <v>192</v>
      </c>
      <c r="C25" s="96">
        <v>138294191</v>
      </c>
      <c r="D25" s="97">
        <v>14239997</v>
      </c>
    </row>
    <row r="26" spans="1:4" s="1" customFormat="1" ht="21" customHeight="1">
      <c r="A26" s="97">
        <v>822587659</v>
      </c>
      <c r="B26" s="121" t="s">
        <v>327</v>
      </c>
      <c r="C26" s="96">
        <v>3909344979</v>
      </c>
      <c r="D26" s="97">
        <v>754591246</v>
      </c>
    </row>
    <row r="27" spans="1:4" s="1" customFormat="1" ht="21" customHeight="1">
      <c r="A27" s="97">
        <v>215441182</v>
      </c>
      <c r="B27" s="121" t="s">
        <v>544</v>
      </c>
      <c r="C27" s="92">
        <v>720860443</v>
      </c>
      <c r="D27" s="97">
        <v>193419032</v>
      </c>
    </row>
    <row r="28" spans="1:4" s="1" customFormat="1" ht="21" customHeight="1">
      <c r="A28" s="97">
        <v>55294577</v>
      </c>
      <c r="B28" s="121" t="s">
        <v>146</v>
      </c>
      <c r="C28" s="96">
        <v>457871823</v>
      </c>
      <c r="D28" s="97">
        <v>68099234</v>
      </c>
    </row>
    <row r="29" spans="1:4" s="1" customFormat="1" ht="21" customHeight="1">
      <c r="A29" s="97">
        <v>13695</v>
      </c>
      <c r="B29" s="121" t="s">
        <v>145</v>
      </c>
      <c r="C29" s="96">
        <v>3287</v>
      </c>
      <c r="D29" s="91" t="s">
        <v>92</v>
      </c>
    </row>
    <row r="30" spans="1:4" s="1" customFormat="1" ht="21" customHeight="1">
      <c r="A30" s="97">
        <v>57462489</v>
      </c>
      <c r="B30" s="121" t="s">
        <v>144</v>
      </c>
      <c r="C30" s="96">
        <v>170050706</v>
      </c>
      <c r="D30" s="97">
        <v>38784010</v>
      </c>
    </row>
    <row r="31" spans="1:4" s="1" customFormat="1" ht="21" customHeight="1">
      <c r="A31" s="97">
        <v>54098</v>
      </c>
      <c r="B31" s="121" t="s">
        <v>143</v>
      </c>
      <c r="C31" s="96">
        <v>592531</v>
      </c>
      <c r="D31" s="97">
        <v>178911</v>
      </c>
    </row>
    <row r="32" spans="1:4" s="1" customFormat="1" ht="21" customHeight="1">
      <c r="A32" s="97">
        <v>46521</v>
      </c>
      <c r="B32" s="121" t="s">
        <v>233</v>
      </c>
      <c r="C32" s="96">
        <v>378471</v>
      </c>
      <c r="D32" s="96">
        <v>52316</v>
      </c>
    </row>
    <row r="33" spans="1:4" s="1" customFormat="1" ht="21" customHeight="1">
      <c r="A33" s="91" t="s">
        <v>92</v>
      </c>
      <c r="B33" s="121" t="s">
        <v>141</v>
      </c>
      <c r="C33" s="96">
        <v>182918</v>
      </c>
      <c r="D33" s="91" t="s">
        <v>92</v>
      </c>
    </row>
    <row r="34" spans="1:4" s="1" customFormat="1" ht="19.5" customHeight="1">
      <c r="A34" s="97">
        <v>760180</v>
      </c>
      <c r="B34" s="121" t="s">
        <v>140</v>
      </c>
      <c r="C34" s="96">
        <v>4302324</v>
      </c>
      <c r="D34" s="97">
        <v>979603</v>
      </c>
    </row>
    <row r="35" spans="1:4" s="1" customFormat="1" ht="19.5" customHeight="1">
      <c r="A35" s="97">
        <v>5617686</v>
      </c>
      <c r="B35" s="121" t="s">
        <v>139</v>
      </c>
      <c r="C35" s="96">
        <v>77986810</v>
      </c>
      <c r="D35" s="97">
        <v>7052608</v>
      </c>
    </row>
    <row r="36" spans="1:4" s="1" customFormat="1" ht="16.5" customHeight="1">
      <c r="A36" s="97">
        <v>961032</v>
      </c>
      <c r="B36" s="121" t="s">
        <v>600</v>
      </c>
      <c r="C36" s="92">
        <v>24709993</v>
      </c>
      <c r="D36" s="97">
        <v>8780626</v>
      </c>
    </row>
    <row r="37" spans="1:4" s="1" customFormat="1" ht="16.5" customHeight="1">
      <c r="A37" s="119" t="s">
        <v>92</v>
      </c>
      <c r="B37" s="344" t="s">
        <v>177</v>
      </c>
      <c r="C37" s="273">
        <v>7985580</v>
      </c>
      <c r="D37" s="119" t="s">
        <v>92</v>
      </c>
    </row>
    <row r="38" spans="1:4" s="1" customFormat="1" ht="16.5" customHeight="1">
      <c r="A38"/>
      <c r="B38"/>
      <c r="C38"/>
      <c r="D38"/>
    </row>
    <row r="39" spans="1:4" s="1" customFormat="1" ht="16.5" customHeight="1">
      <c r="A39"/>
      <c r="B39" s="168" t="s">
        <v>599</v>
      </c>
      <c r="C39"/>
      <c r="D39"/>
    </row>
    <row r="40" spans="1:4" s="1" customFormat="1" ht="16.5" customHeight="1">
      <c r="A40"/>
      <c r="C40"/>
      <c r="D40"/>
    </row>
    <row r="41" spans="1:4" s="1" customFormat="1" ht="16.5" customHeight="1">
      <c r="A41"/>
      <c r="B41"/>
      <c r="C41"/>
      <c r="D41"/>
    </row>
    <row r="42" spans="1:4" s="1" customFormat="1" ht="16.5" customHeight="1">
      <c r="A42"/>
      <c r="B42"/>
      <c r="C42"/>
      <c r="D42"/>
    </row>
    <row r="43" spans="1:4" s="1" customFormat="1" ht="16.5" customHeight="1">
      <c r="A43"/>
      <c r="B43"/>
      <c r="C43"/>
      <c r="D43"/>
    </row>
    <row r="44" spans="1:4" s="1" customFormat="1" ht="16.5" customHeight="1">
      <c r="A44" s="87" t="s">
        <v>598</v>
      </c>
      <c r="B44" s="87"/>
      <c r="C44" s="87"/>
      <c r="D44" s="87"/>
    </row>
    <row r="45" spans="1:4" s="1" customFormat="1" ht="18" customHeight="1">
      <c r="A45" s="129" t="s">
        <v>597</v>
      </c>
      <c r="B45" s="343"/>
      <c r="C45" s="343"/>
      <c r="D45" s="343"/>
    </row>
    <row r="46" spans="1:4" s="1" customFormat="1" ht="18" customHeight="1">
      <c r="A46" s="129" t="s">
        <v>539</v>
      </c>
      <c r="B46" s="343"/>
      <c r="C46" s="343"/>
      <c r="D46" s="343"/>
    </row>
    <row r="47" spans="1:4" s="1" customFormat="1" ht="15" customHeight="1">
      <c r="A47" s="112"/>
      <c r="B47" s="112"/>
      <c r="C47" s="112"/>
      <c r="D47" s="167" t="s">
        <v>130</v>
      </c>
    </row>
    <row r="48" spans="1:4" s="1" customFormat="1" ht="24" customHeight="1">
      <c r="A48" s="200" t="s">
        <v>2</v>
      </c>
      <c r="B48" s="109"/>
      <c r="C48" s="198" t="s">
        <v>85</v>
      </c>
      <c r="D48" s="45"/>
    </row>
    <row r="49" spans="1:4" s="1" customFormat="1" ht="19.5" customHeight="1">
      <c r="A49" s="196" t="s">
        <v>42</v>
      </c>
      <c r="B49" s="106" t="s">
        <v>3</v>
      </c>
      <c r="C49" s="195" t="s">
        <v>4</v>
      </c>
      <c r="D49" s="195" t="s">
        <v>2</v>
      </c>
    </row>
    <row r="50" spans="1:4" s="1" customFormat="1" ht="19.5" customHeight="1">
      <c r="A50" s="342">
        <v>2014</v>
      </c>
      <c r="B50" s="103"/>
      <c r="C50" s="192"/>
      <c r="D50" s="192"/>
    </row>
    <row r="51" spans="1:4" s="1" customFormat="1" ht="21.75" customHeight="1">
      <c r="A51" s="101">
        <v>722722</v>
      </c>
      <c r="B51" s="121" t="s">
        <v>336</v>
      </c>
      <c r="C51" s="92">
        <v>26407002</v>
      </c>
      <c r="D51" s="97">
        <v>1774721</v>
      </c>
    </row>
    <row r="52" spans="1:4" s="1" customFormat="1" ht="21.75" customHeight="1">
      <c r="A52" s="91" t="s">
        <v>92</v>
      </c>
      <c r="B52" s="121" t="s">
        <v>596</v>
      </c>
      <c r="C52" s="92">
        <v>1</v>
      </c>
      <c r="D52" s="91" t="s">
        <v>92</v>
      </c>
    </row>
    <row r="53" spans="1:4" s="1" customFormat="1" ht="21.75" customHeight="1">
      <c r="A53" s="91" t="s">
        <v>92</v>
      </c>
      <c r="B53" s="121" t="s">
        <v>595</v>
      </c>
      <c r="C53" s="92">
        <v>1495946</v>
      </c>
      <c r="D53" s="91">
        <v>689020</v>
      </c>
    </row>
    <row r="54" spans="1:4" s="1" customFormat="1" ht="21.75" customHeight="1">
      <c r="A54" s="97">
        <v>34098098</v>
      </c>
      <c r="B54" s="121" t="s">
        <v>594</v>
      </c>
      <c r="C54" s="92">
        <v>98757193</v>
      </c>
      <c r="D54" s="97">
        <v>13053446</v>
      </c>
    </row>
    <row r="55" spans="1:4" s="1" customFormat="1" ht="21.75" customHeight="1">
      <c r="A55" s="97">
        <v>9297592</v>
      </c>
      <c r="B55" s="121" t="s">
        <v>136</v>
      </c>
      <c r="C55" s="96">
        <v>54945448</v>
      </c>
      <c r="D55" s="97">
        <v>9362487</v>
      </c>
    </row>
    <row r="56" spans="1:4" s="1" customFormat="1" ht="21.75" customHeight="1">
      <c r="A56" s="97">
        <v>60740</v>
      </c>
      <c r="B56" s="121" t="s">
        <v>135</v>
      </c>
      <c r="C56" s="92">
        <v>420961</v>
      </c>
      <c r="D56" s="91" t="s">
        <v>92</v>
      </c>
    </row>
    <row r="57" spans="1:4" s="1" customFormat="1" ht="21.75" customHeight="1">
      <c r="A57" s="97">
        <v>142875439</v>
      </c>
      <c r="B57" s="121" t="s">
        <v>220</v>
      </c>
      <c r="C57" s="96">
        <v>624608904</v>
      </c>
      <c r="D57" s="97">
        <v>148604786</v>
      </c>
    </row>
    <row r="58" spans="1:4" s="1" customFormat="1" ht="21.75" customHeight="1">
      <c r="A58" s="97">
        <v>8117553</v>
      </c>
      <c r="B58" s="121" t="s">
        <v>593</v>
      </c>
      <c r="C58" s="92">
        <v>52927978</v>
      </c>
      <c r="D58" s="97">
        <v>6836565</v>
      </c>
    </row>
    <row r="59" spans="1:4" s="1" customFormat="1" ht="21.75" customHeight="1">
      <c r="A59" s="97">
        <v>39243468</v>
      </c>
      <c r="B59" s="121" t="s">
        <v>126</v>
      </c>
      <c r="C59" s="92">
        <v>46830420</v>
      </c>
      <c r="D59" s="97">
        <v>8713244</v>
      </c>
    </row>
    <row r="60" spans="1:4" s="1" customFormat="1" ht="21.75" customHeight="1">
      <c r="A60" s="97">
        <v>38197</v>
      </c>
      <c r="B60" s="121" t="s">
        <v>125</v>
      </c>
      <c r="C60" s="92">
        <v>47197</v>
      </c>
      <c r="D60" s="97">
        <v>5000</v>
      </c>
    </row>
    <row r="61" spans="1:4" s="1" customFormat="1" ht="21.75" customHeight="1">
      <c r="A61" s="91" t="s">
        <v>92</v>
      </c>
      <c r="B61" s="121" t="s">
        <v>124</v>
      </c>
      <c r="C61" s="92">
        <v>4160013</v>
      </c>
      <c r="D61" s="91" t="s">
        <v>92</v>
      </c>
    </row>
    <row r="62" spans="1:4" s="1" customFormat="1" ht="21.75" customHeight="1">
      <c r="A62" s="95">
        <v>1379991</v>
      </c>
      <c r="B62" s="121" t="s">
        <v>227</v>
      </c>
      <c r="C62" s="92">
        <v>17021010</v>
      </c>
      <c r="D62" s="92">
        <v>721939</v>
      </c>
    </row>
    <row r="63" spans="1:4" s="1" customFormat="1" ht="21.75" customHeight="1">
      <c r="A63" s="97">
        <v>1540991</v>
      </c>
      <c r="B63" s="121" t="s">
        <v>122</v>
      </c>
      <c r="C63" s="92">
        <v>6353805</v>
      </c>
      <c r="D63" s="96">
        <v>847731</v>
      </c>
    </row>
    <row r="64" spans="1:4" s="1" customFormat="1" ht="21.75" customHeight="1">
      <c r="A64" s="97">
        <v>15361863</v>
      </c>
      <c r="B64" s="121" t="s">
        <v>121</v>
      </c>
      <c r="C64" s="92">
        <v>109515114</v>
      </c>
      <c r="D64" s="96">
        <v>15838371</v>
      </c>
    </row>
    <row r="65" spans="1:4" s="1" customFormat="1" ht="21.75" customHeight="1">
      <c r="A65" s="97">
        <v>16116085</v>
      </c>
      <c r="B65" s="121" t="s">
        <v>120</v>
      </c>
      <c r="C65" s="92">
        <v>66036380</v>
      </c>
      <c r="D65" s="96">
        <v>9104687</v>
      </c>
    </row>
    <row r="66" spans="1:4" s="1" customFormat="1" ht="21.75" customHeight="1">
      <c r="A66" s="95">
        <v>43000</v>
      </c>
      <c r="B66" s="121" t="s">
        <v>119</v>
      </c>
      <c r="C66" s="92">
        <v>21377625</v>
      </c>
      <c r="D66" s="92">
        <v>107500</v>
      </c>
    </row>
    <row r="67" spans="1:4" s="1" customFormat="1" ht="21.75" customHeight="1">
      <c r="A67" s="95">
        <v>18106299</v>
      </c>
      <c r="B67" s="121" t="s">
        <v>118</v>
      </c>
      <c r="C67" s="92">
        <v>103519182</v>
      </c>
      <c r="D67" s="92">
        <v>18907578</v>
      </c>
    </row>
    <row r="68" spans="1:4" s="1" customFormat="1" ht="21.75" customHeight="1">
      <c r="A68" s="95">
        <v>613996</v>
      </c>
      <c r="B68" s="121" t="s">
        <v>117</v>
      </c>
      <c r="C68" s="92">
        <v>7147069</v>
      </c>
      <c r="D68" s="92">
        <v>429501</v>
      </c>
    </row>
    <row r="69" spans="1:4" s="1" customFormat="1" ht="21.75" customHeight="1">
      <c r="A69" s="95">
        <v>2442344</v>
      </c>
      <c r="B69" s="121" t="s">
        <v>116</v>
      </c>
      <c r="C69" s="92">
        <v>17447106</v>
      </c>
      <c r="D69" s="92">
        <v>1331642</v>
      </c>
    </row>
    <row r="70" spans="1:4" s="1" customFormat="1" ht="21.75" customHeight="1">
      <c r="A70" s="95">
        <v>239230326</v>
      </c>
      <c r="B70" s="121" t="s">
        <v>202</v>
      </c>
      <c r="C70" s="92">
        <v>805947167</v>
      </c>
      <c r="D70" s="92">
        <v>79588220</v>
      </c>
    </row>
    <row r="71" spans="1:4" s="1" customFormat="1" ht="21.75" customHeight="1">
      <c r="A71" s="95">
        <v>18302625</v>
      </c>
      <c r="B71" s="121" t="s">
        <v>113</v>
      </c>
      <c r="C71" s="92">
        <v>37210637</v>
      </c>
      <c r="D71" s="92">
        <v>9616831</v>
      </c>
    </row>
    <row r="72" spans="1:4" s="1" customFormat="1" ht="21.75" customHeight="1">
      <c r="A72" s="95">
        <v>132256</v>
      </c>
      <c r="B72" s="121" t="s">
        <v>217</v>
      </c>
      <c r="C72" s="92">
        <v>431716</v>
      </c>
      <c r="D72" s="92">
        <v>260725</v>
      </c>
    </row>
    <row r="73" spans="1:4" s="1" customFormat="1" ht="21.75" customHeight="1">
      <c r="A73" s="91" t="s">
        <v>92</v>
      </c>
      <c r="B73" s="121" t="s">
        <v>111</v>
      </c>
      <c r="C73" s="92">
        <v>220787445</v>
      </c>
      <c r="D73" s="92">
        <v>9486243</v>
      </c>
    </row>
    <row r="74" spans="1:4" s="1" customFormat="1" ht="21.75" customHeight="1">
      <c r="A74" s="95">
        <v>1670346</v>
      </c>
      <c r="B74" s="121" t="s">
        <v>592</v>
      </c>
      <c r="C74" s="92">
        <v>35833882</v>
      </c>
      <c r="D74" s="92">
        <v>2336613</v>
      </c>
    </row>
    <row r="75" spans="1:4" s="1" customFormat="1" ht="21.75" customHeight="1">
      <c r="A75" s="95">
        <v>425593</v>
      </c>
      <c r="B75" s="121" t="s">
        <v>591</v>
      </c>
      <c r="C75" s="92">
        <v>3780470</v>
      </c>
      <c r="D75" s="92">
        <v>558686</v>
      </c>
    </row>
    <row r="76" spans="1:4" s="1" customFormat="1" ht="21.75" customHeight="1">
      <c r="A76" s="95">
        <v>2645987</v>
      </c>
      <c r="B76" s="121" t="s">
        <v>107</v>
      </c>
      <c r="C76" s="92">
        <v>15365247</v>
      </c>
      <c r="D76" s="92">
        <v>1539817</v>
      </c>
    </row>
    <row r="77" spans="1:4" s="1" customFormat="1" ht="21.75" customHeight="1">
      <c r="A77" s="91" t="s">
        <v>92</v>
      </c>
      <c r="B77" s="121" t="s">
        <v>333</v>
      </c>
      <c r="C77" s="92">
        <v>87818558</v>
      </c>
      <c r="D77" s="91" t="s">
        <v>92</v>
      </c>
    </row>
    <row r="78" spans="1:4" s="1" customFormat="1" ht="24" customHeight="1">
      <c r="A78" s="90">
        <f>SUM(A9:A37,A51:A77)</f>
        <v>2093626050</v>
      </c>
      <c r="B78" s="172" t="s">
        <v>534</v>
      </c>
      <c r="C78" s="88">
        <f>SUM(C9:C33,C34:C77)</f>
        <v>10432421815</v>
      </c>
      <c r="D78" s="88">
        <f>SUM(D9:D33,D34:D77)</f>
        <v>1822466662</v>
      </c>
    </row>
    <row r="79" spans="1:4" s="1" customFormat="1" ht="24" customHeight="1">
      <c r="A79" s="119" t="s">
        <v>239</v>
      </c>
      <c r="B79" s="89" t="s">
        <v>590</v>
      </c>
      <c r="C79" s="88">
        <v>1650000000</v>
      </c>
      <c r="D79" s="144" t="s">
        <v>239</v>
      </c>
    </row>
    <row r="80" spans="1:4" s="1" customFormat="1" ht="21.75" customHeight="1">
      <c r="A80" s="402" t="s">
        <v>589</v>
      </c>
      <c r="B80" s="402"/>
      <c r="C80" s="402"/>
      <c r="D80" s="402"/>
    </row>
    <row r="81" spans="1:4" s="1" customFormat="1" ht="18" customHeight="1">
      <c r="A81" s="268"/>
      <c r="B81" s="268"/>
      <c r="C81" s="268"/>
      <c r="D81" s="268"/>
    </row>
    <row r="82" spans="1:4" s="1" customFormat="1" ht="16.5" customHeight="1">
      <c r="A82"/>
      <c r="C82"/>
      <c r="D82"/>
    </row>
    <row r="83" spans="1:4" s="1" customFormat="1" ht="18" customHeight="1">
      <c r="A83" s="268"/>
      <c r="B83" s="268"/>
      <c r="C83" s="268"/>
      <c r="D83" s="268"/>
    </row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sheetProtection/>
  <mergeCells count="9">
    <mergeCell ref="A2:D2"/>
    <mergeCell ref="A44:D44"/>
    <mergeCell ref="A83:D83"/>
    <mergeCell ref="A80:D80"/>
    <mergeCell ref="A81:D81"/>
    <mergeCell ref="C7:C8"/>
    <mergeCell ref="D7:D8"/>
    <mergeCell ref="C49:C50"/>
    <mergeCell ref="D49:D50"/>
  </mergeCells>
  <printOptions horizontalCentered="1"/>
  <pageMargins left="0.35433070866141736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4"/>
  <sheetViews>
    <sheetView showGridLines="0" rightToLeft="1" zoomScalePageLayoutView="0" workbookViewId="0" topLeftCell="A91">
      <selection activeCell="D67" sqref="D67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52.00390625" style="0" customWidth="1"/>
    <col min="4" max="4" width="15.421875" style="0" customWidth="1"/>
    <col min="5" max="5" width="14.7109375" style="0" customWidth="1"/>
  </cols>
  <sheetData>
    <row r="1" spans="1:5" s="1" customFormat="1" ht="24.75">
      <c r="A1" s="87" t="s">
        <v>624</v>
      </c>
      <c r="B1" s="87"/>
      <c r="C1" s="87"/>
      <c r="D1" s="87"/>
      <c r="E1" s="87"/>
    </row>
    <row r="2" spans="1:5" s="1" customFormat="1" ht="20.25" customHeight="1">
      <c r="A2" s="129" t="s">
        <v>613</v>
      </c>
      <c r="B2" s="160"/>
      <c r="C2" s="160"/>
      <c r="D2" s="160"/>
      <c r="E2" s="160"/>
    </row>
    <row r="3" spans="1:5" s="1" customFormat="1" ht="20.25" customHeight="1">
      <c r="A3" s="129" t="s">
        <v>289</v>
      </c>
      <c r="B3" s="160"/>
      <c r="C3" s="160"/>
      <c r="D3" s="160"/>
      <c r="E3" s="160"/>
    </row>
    <row r="4" spans="1:5" s="1" customFormat="1" ht="16.5" customHeight="1">
      <c r="A4" s="112"/>
      <c r="B4" s="159"/>
      <c r="C4" s="112"/>
      <c r="D4" s="112"/>
      <c r="E4" s="167" t="s">
        <v>130</v>
      </c>
    </row>
    <row r="5" spans="1:5" s="1" customFormat="1" ht="20.25" customHeight="1">
      <c r="A5" s="200" t="s">
        <v>2</v>
      </c>
      <c r="B5" s="158"/>
      <c r="C5" s="157"/>
      <c r="D5" s="352" t="s">
        <v>85</v>
      </c>
      <c r="E5" s="351"/>
    </row>
    <row r="6" spans="1:5" s="1" customFormat="1" ht="20.25" customHeight="1">
      <c r="A6" s="196" t="s">
        <v>42</v>
      </c>
      <c r="B6" s="154" t="s">
        <v>3</v>
      </c>
      <c r="C6" s="406"/>
      <c r="D6" s="195" t="s">
        <v>348</v>
      </c>
      <c r="E6" s="195" t="s">
        <v>2</v>
      </c>
    </row>
    <row r="7" spans="1:5" s="1" customFormat="1" ht="20.25" customHeight="1">
      <c r="A7" s="194">
        <v>2014</v>
      </c>
      <c r="B7" s="152"/>
      <c r="C7" s="151"/>
      <c r="D7" s="192"/>
      <c r="E7" s="192"/>
    </row>
    <row r="8" spans="1:5" s="1" customFormat="1" ht="21.75" customHeight="1">
      <c r="A8" s="409"/>
      <c r="B8" s="149" t="s">
        <v>7</v>
      </c>
      <c r="C8" s="140" t="s">
        <v>235</v>
      </c>
      <c r="D8" s="409"/>
      <c r="E8" s="409"/>
    </row>
    <row r="9" spans="1:5" s="1" customFormat="1" ht="15" customHeight="1">
      <c r="A9" s="95">
        <v>19995224</v>
      </c>
      <c r="B9" s="33"/>
      <c r="C9" s="138" t="s">
        <v>164</v>
      </c>
      <c r="D9" s="95">
        <v>225809028</v>
      </c>
      <c r="E9" s="95">
        <v>29399911</v>
      </c>
    </row>
    <row r="10" spans="1:5" s="1" customFormat="1" ht="15" customHeight="1">
      <c r="A10" s="95">
        <v>120706292</v>
      </c>
      <c r="B10" s="33"/>
      <c r="C10" s="138" t="s">
        <v>329</v>
      </c>
      <c r="D10" s="95">
        <v>482846484</v>
      </c>
      <c r="E10" s="95">
        <v>101255982</v>
      </c>
    </row>
    <row r="11" spans="1:5" s="1" customFormat="1" ht="15" customHeight="1">
      <c r="A11" s="95">
        <v>487740</v>
      </c>
      <c r="B11" s="33"/>
      <c r="C11" s="138" t="s">
        <v>162</v>
      </c>
      <c r="D11" s="95">
        <v>10428788</v>
      </c>
      <c r="E11" s="95">
        <v>1274566</v>
      </c>
    </row>
    <row r="12" spans="1:5" s="1" customFormat="1" ht="15" customHeight="1">
      <c r="A12" s="95">
        <v>58160</v>
      </c>
      <c r="B12" s="33"/>
      <c r="C12" s="138" t="s">
        <v>234</v>
      </c>
      <c r="D12" s="95">
        <v>2076601</v>
      </c>
      <c r="E12" s="95">
        <v>93836</v>
      </c>
    </row>
    <row r="13" spans="1:5" s="1" customFormat="1" ht="15" customHeight="1">
      <c r="A13" s="95">
        <v>90463</v>
      </c>
      <c r="B13" s="33"/>
      <c r="C13" s="138" t="s">
        <v>161</v>
      </c>
      <c r="D13" s="95">
        <v>1103415</v>
      </c>
      <c r="E13" s="95">
        <v>22701</v>
      </c>
    </row>
    <row r="14" spans="1:5" s="1" customFormat="1" ht="15" customHeight="1">
      <c r="A14" s="95">
        <v>1883783</v>
      </c>
      <c r="B14" s="33"/>
      <c r="C14" s="138" t="s">
        <v>160</v>
      </c>
      <c r="D14" s="95">
        <v>6447458</v>
      </c>
      <c r="E14" s="95">
        <v>1991609</v>
      </c>
    </row>
    <row r="15" spans="1:5" s="1" customFormat="1" ht="15" customHeight="1">
      <c r="A15" s="95">
        <v>3235445</v>
      </c>
      <c r="B15" s="33"/>
      <c r="C15" s="138" t="s">
        <v>159</v>
      </c>
      <c r="D15" s="95">
        <v>91258056</v>
      </c>
      <c r="E15" s="95">
        <v>4281414</v>
      </c>
    </row>
    <row r="16" spans="1:5" s="1" customFormat="1" ht="15" customHeight="1">
      <c r="A16" s="95">
        <v>13695</v>
      </c>
      <c r="B16" s="33"/>
      <c r="C16" s="138" t="s">
        <v>145</v>
      </c>
      <c r="D16" s="95">
        <v>3287</v>
      </c>
      <c r="E16" s="91" t="s">
        <v>92</v>
      </c>
    </row>
    <row r="17" spans="1:5" s="1" customFormat="1" ht="15" customHeight="1">
      <c r="A17" s="95">
        <v>46521</v>
      </c>
      <c r="B17" s="33"/>
      <c r="C17" s="138" t="s">
        <v>142</v>
      </c>
      <c r="D17" s="95">
        <v>378471</v>
      </c>
      <c r="E17" s="95">
        <v>52316</v>
      </c>
    </row>
    <row r="18" spans="1:5" s="1" customFormat="1" ht="15" customHeight="1">
      <c r="A18" s="91" t="s">
        <v>92</v>
      </c>
      <c r="B18" s="33"/>
      <c r="C18" s="138" t="s">
        <v>141</v>
      </c>
      <c r="D18" s="95">
        <v>182918</v>
      </c>
      <c r="E18" s="91" t="s">
        <v>92</v>
      </c>
    </row>
    <row r="19" spans="1:5" s="1" customFormat="1" ht="15" customHeight="1">
      <c r="A19" s="95">
        <v>38197</v>
      </c>
      <c r="B19" s="33"/>
      <c r="C19" s="138" t="s">
        <v>125</v>
      </c>
      <c r="D19" s="95">
        <v>47197</v>
      </c>
      <c r="E19" s="95">
        <v>5000</v>
      </c>
    </row>
    <row r="20" spans="1:5" s="1" customFormat="1" ht="15" customHeight="1">
      <c r="A20" s="91" t="s">
        <v>92</v>
      </c>
      <c r="B20" s="33"/>
      <c r="C20" s="138" t="s">
        <v>124</v>
      </c>
      <c r="D20" s="95">
        <v>4160013</v>
      </c>
      <c r="E20" s="91" t="s">
        <v>92</v>
      </c>
    </row>
    <row r="21" spans="1:5" s="1" customFormat="1" ht="15" customHeight="1">
      <c r="A21" s="95">
        <v>613996</v>
      </c>
      <c r="B21" s="33"/>
      <c r="C21" s="138" t="s">
        <v>117</v>
      </c>
      <c r="D21" s="95">
        <v>7147069</v>
      </c>
      <c r="E21" s="95">
        <v>429501</v>
      </c>
    </row>
    <row r="22" spans="1:5" s="1" customFormat="1" ht="15" customHeight="1">
      <c r="A22" s="91" t="s">
        <v>92</v>
      </c>
      <c r="B22" s="33"/>
      <c r="C22" s="138" t="s">
        <v>623</v>
      </c>
      <c r="D22" s="95">
        <v>87818558</v>
      </c>
      <c r="E22" s="91" t="s">
        <v>92</v>
      </c>
    </row>
    <row r="23" spans="1:5" s="1" customFormat="1" ht="21.75" customHeight="1">
      <c r="A23" s="347">
        <f>SUM(A9:A22)</f>
        <v>147169516</v>
      </c>
      <c r="B23" s="134"/>
      <c r="C23" s="404" t="s">
        <v>231</v>
      </c>
      <c r="D23" s="347">
        <f>SUM(D9:D22)</f>
        <v>919707343</v>
      </c>
      <c r="E23" s="347">
        <f>SUM(E9:E22)</f>
        <v>138806836</v>
      </c>
    </row>
    <row r="24" spans="1:5" s="1" customFormat="1" ht="21.75" customHeight="1">
      <c r="A24" s="137"/>
      <c r="B24" s="141" t="s">
        <v>9</v>
      </c>
      <c r="C24" s="140" t="s">
        <v>228</v>
      </c>
      <c r="D24" s="137"/>
      <c r="E24" s="137"/>
    </row>
    <row r="25" spans="1:5" s="1" customFormat="1" ht="18" customHeight="1">
      <c r="A25" s="95">
        <v>3172194</v>
      </c>
      <c r="B25" s="33"/>
      <c r="C25" s="138" t="s">
        <v>158</v>
      </c>
      <c r="D25" s="95">
        <v>22177849</v>
      </c>
      <c r="E25" s="95">
        <v>3912011</v>
      </c>
    </row>
    <row r="26" spans="1:5" s="1" customFormat="1" ht="18" customHeight="1">
      <c r="A26" s="95">
        <v>5327337</v>
      </c>
      <c r="B26" s="33"/>
      <c r="C26" s="138" t="s">
        <v>153</v>
      </c>
      <c r="D26" s="95">
        <v>12788177</v>
      </c>
      <c r="E26" s="95">
        <v>1480267</v>
      </c>
    </row>
    <row r="27" spans="1:5" s="1" customFormat="1" ht="18" customHeight="1">
      <c r="A27" s="95">
        <v>54098</v>
      </c>
      <c r="B27" s="33"/>
      <c r="C27" s="138" t="s">
        <v>143</v>
      </c>
      <c r="D27" s="95">
        <v>592531</v>
      </c>
      <c r="E27" s="95">
        <v>178911</v>
      </c>
    </row>
    <row r="28" spans="1:5" s="1" customFormat="1" ht="18" customHeight="1">
      <c r="A28" s="95">
        <v>1379991</v>
      </c>
      <c r="B28" s="33"/>
      <c r="C28" s="138" t="s">
        <v>123</v>
      </c>
      <c r="D28" s="95">
        <v>17021010</v>
      </c>
      <c r="E28" s="95">
        <v>721939</v>
      </c>
    </row>
    <row r="29" spans="1:5" s="1" customFormat="1" ht="18" customHeight="1">
      <c r="A29" s="95">
        <v>1670346</v>
      </c>
      <c r="B29" s="33"/>
      <c r="C29" s="138" t="s">
        <v>375</v>
      </c>
      <c r="D29" s="95">
        <v>35833882</v>
      </c>
      <c r="E29" s="95">
        <v>2336613</v>
      </c>
    </row>
    <row r="30" spans="1:5" s="1" customFormat="1" ht="18" customHeight="1">
      <c r="A30" s="347">
        <f>SUM(A25:A29)</f>
        <v>11603966</v>
      </c>
      <c r="B30" s="134"/>
      <c r="C30" s="404" t="s">
        <v>225</v>
      </c>
      <c r="D30" s="347">
        <f>SUM(D25:D29)</f>
        <v>88413449</v>
      </c>
      <c r="E30" s="347">
        <f>SUM(E25:E29)</f>
        <v>8629741</v>
      </c>
    </row>
    <row r="31" spans="1:5" s="1" customFormat="1" ht="18" customHeight="1">
      <c r="A31" s="137"/>
      <c r="B31" s="141" t="s">
        <v>10</v>
      </c>
      <c r="C31" s="140" t="s">
        <v>223</v>
      </c>
      <c r="D31" s="137"/>
      <c r="E31" s="137"/>
    </row>
    <row r="32" spans="1:5" s="1" customFormat="1" ht="18" customHeight="1">
      <c r="A32" s="95">
        <v>60157</v>
      </c>
      <c r="B32" s="33"/>
      <c r="C32" s="166" t="s">
        <v>164</v>
      </c>
      <c r="D32" s="95">
        <v>2864844</v>
      </c>
      <c r="E32" s="95">
        <v>1088</v>
      </c>
    </row>
    <row r="33" spans="1:5" s="1" customFormat="1" ht="18" customHeight="1">
      <c r="A33" s="95">
        <v>62108272</v>
      </c>
      <c r="B33" s="33"/>
      <c r="C33" s="165" t="s">
        <v>151</v>
      </c>
      <c r="D33" s="95">
        <v>253955885</v>
      </c>
      <c r="E33" s="95">
        <v>76968222</v>
      </c>
    </row>
    <row r="34" spans="1:5" s="1" customFormat="1" ht="18" customHeight="1">
      <c r="A34" s="95">
        <v>5617686</v>
      </c>
      <c r="B34" s="33"/>
      <c r="C34" s="165" t="s">
        <v>139</v>
      </c>
      <c r="D34" s="95">
        <v>77986810</v>
      </c>
      <c r="E34" s="95">
        <v>7052608</v>
      </c>
    </row>
    <row r="35" spans="1:5" s="1" customFormat="1" ht="18" customHeight="1">
      <c r="A35" s="95">
        <v>60740</v>
      </c>
      <c r="B35" s="33"/>
      <c r="C35" s="138" t="s">
        <v>135</v>
      </c>
      <c r="D35" s="95">
        <v>420961</v>
      </c>
      <c r="E35" s="91" t="s">
        <v>92</v>
      </c>
    </row>
    <row r="36" spans="1:5" s="1" customFormat="1" ht="18" customHeight="1">
      <c r="A36" s="95">
        <v>142875439</v>
      </c>
      <c r="B36" s="33"/>
      <c r="C36" s="138" t="s">
        <v>220</v>
      </c>
      <c r="D36" s="95">
        <v>624608904</v>
      </c>
      <c r="E36" s="95">
        <v>148604785</v>
      </c>
    </row>
    <row r="37" spans="1:5" s="1" customFormat="1" ht="18" customHeight="1">
      <c r="A37" s="95">
        <v>16116085</v>
      </c>
      <c r="B37" s="33"/>
      <c r="C37" s="138" t="s">
        <v>120</v>
      </c>
      <c r="D37" s="95">
        <v>66036380</v>
      </c>
      <c r="E37" s="95">
        <v>9104687</v>
      </c>
    </row>
    <row r="38" spans="1:5" s="1" customFormat="1" ht="18" customHeight="1">
      <c r="A38" s="95">
        <v>43000</v>
      </c>
      <c r="B38" s="33"/>
      <c r="C38" s="138" t="s">
        <v>119</v>
      </c>
      <c r="D38" s="95">
        <v>21377625</v>
      </c>
      <c r="E38" s="95">
        <v>107500</v>
      </c>
    </row>
    <row r="39" spans="1:5" s="1" customFormat="1" ht="18" customHeight="1">
      <c r="A39" s="95">
        <v>16607644</v>
      </c>
      <c r="B39" s="33"/>
      <c r="C39" s="138" t="s">
        <v>369</v>
      </c>
      <c r="D39" s="95">
        <v>92437885</v>
      </c>
      <c r="E39" s="95">
        <v>15210836</v>
      </c>
    </row>
    <row r="40" spans="1:5" s="1" customFormat="1" ht="18" customHeight="1">
      <c r="A40" s="95">
        <v>132256</v>
      </c>
      <c r="B40" s="33"/>
      <c r="C40" s="138" t="s">
        <v>217</v>
      </c>
      <c r="D40" s="95">
        <v>431716</v>
      </c>
      <c r="E40" s="95">
        <v>260725</v>
      </c>
    </row>
    <row r="41" spans="1:5" s="1" customFormat="1" ht="18" customHeight="1">
      <c r="A41" s="95">
        <v>425593</v>
      </c>
      <c r="B41" s="33"/>
      <c r="C41" s="138" t="s">
        <v>108</v>
      </c>
      <c r="D41" s="95">
        <v>3780470</v>
      </c>
      <c r="E41" s="95">
        <v>558686</v>
      </c>
    </row>
    <row r="42" spans="1:5" s="1" customFormat="1" ht="18" customHeight="1">
      <c r="A42" s="345">
        <f>SUM(A32:A41)</f>
        <v>244046872</v>
      </c>
      <c r="B42" s="134"/>
      <c r="C42" s="346" t="s">
        <v>215</v>
      </c>
      <c r="D42" s="345">
        <f>SUM(D32:D41)</f>
        <v>1143901480</v>
      </c>
      <c r="E42" s="345">
        <f>SUM(E32:E41)</f>
        <v>257869137</v>
      </c>
    </row>
    <row r="43" spans="1:5" s="1" customFormat="1" ht="18" customHeight="1">
      <c r="A43" s="137"/>
      <c r="B43" s="149" t="s">
        <v>11</v>
      </c>
      <c r="C43" s="140" t="s">
        <v>214</v>
      </c>
      <c r="D43" s="137"/>
      <c r="E43" s="137"/>
    </row>
    <row r="44" spans="1:5" s="1" customFormat="1" ht="18" customHeight="1">
      <c r="A44" s="95">
        <v>27844582</v>
      </c>
      <c r="B44" s="33"/>
      <c r="C44" s="138" t="s">
        <v>152</v>
      </c>
      <c r="D44" s="95">
        <v>533598642</v>
      </c>
      <c r="E44" s="95">
        <v>32925068</v>
      </c>
    </row>
    <row r="45" spans="1:5" s="1" customFormat="1" ht="18" customHeight="1">
      <c r="A45" s="345">
        <f>SUM(A43:A44)</f>
        <v>27844582</v>
      </c>
      <c r="B45" s="134"/>
      <c r="C45" s="346" t="s">
        <v>213</v>
      </c>
      <c r="D45" s="345">
        <f>SUM(D43:D44)</f>
        <v>533598642</v>
      </c>
      <c r="E45" s="345">
        <f>SUM(E43:E44)</f>
        <v>32925068</v>
      </c>
    </row>
    <row r="46" s="1" customFormat="1" ht="18" customHeight="1">
      <c r="C46" s="130" t="s">
        <v>622</v>
      </c>
    </row>
    <row r="47" s="1" customFormat="1" ht="21.75" customHeight="1"/>
    <row r="48" s="1" customFormat="1" ht="21.75" customHeight="1"/>
    <row r="49" spans="1:5" s="1" customFormat="1" ht="19.5" customHeight="1">
      <c r="A49" s="87" t="s">
        <v>621</v>
      </c>
      <c r="B49" s="87"/>
      <c r="C49" s="87"/>
      <c r="D49" s="87"/>
      <c r="E49" s="87"/>
    </row>
    <row r="50" spans="1:5" s="1" customFormat="1" ht="18" customHeight="1">
      <c r="A50" s="129" t="s">
        <v>613</v>
      </c>
      <c r="B50" s="160"/>
      <c r="C50" s="160"/>
      <c r="D50" s="160"/>
      <c r="E50" s="160"/>
    </row>
    <row r="51" spans="1:5" s="1" customFormat="1" ht="18" customHeight="1">
      <c r="A51" s="129" t="s">
        <v>289</v>
      </c>
      <c r="B51" s="160"/>
      <c r="C51" s="160"/>
      <c r="D51" s="160"/>
      <c r="E51" s="160"/>
    </row>
    <row r="52" spans="1:5" s="1" customFormat="1" ht="18" customHeight="1">
      <c r="A52" s="112"/>
      <c r="B52" s="159"/>
      <c r="C52" s="112"/>
      <c r="D52" s="112"/>
      <c r="E52" s="167" t="s">
        <v>130</v>
      </c>
    </row>
    <row r="53" spans="1:5" s="1" customFormat="1" ht="20.25" customHeight="1">
      <c r="A53" s="200" t="s">
        <v>2</v>
      </c>
      <c r="B53" s="158"/>
      <c r="C53" s="157"/>
      <c r="D53" s="352" t="s">
        <v>85</v>
      </c>
      <c r="E53" s="351"/>
    </row>
    <row r="54" spans="1:5" s="1" customFormat="1" ht="20.25" customHeight="1">
      <c r="A54" s="196" t="s">
        <v>42</v>
      </c>
      <c r="B54" s="154" t="s">
        <v>3</v>
      </c>
      <c r="C54" s="406"/>
      <c r="D54" s="195" t="s">
        <v>348</v>
      </c>
      <c r="E54" s="195" t="s">
        <v>2</v>
      </c>
    </row>
    <row r="55" spans="1:5" s="1" customFormat="1" ht="20.25" customHeight="1">
      <c r="A55" s="194">
        <v>2014</v>
      </c>
      <c r="B55" s="152"/>
      <c r="C55" s="151"/>
      <c r="D55" s="192"/>
      <c r="E55" s="192"/>
    </row>
    <row r="56" spans="1:5" s="1" customFormat="1" ht="20.25" customHeight="1">
      <c r="A56" s="137"/>
      <c r="B56" s="141" t="s">
        <v>12</v>
      </c>
      <c r="C56" s="140" t="s">
        <v>212</v>
      </c>
      <c r="D56" s="137"/>
      <c r="E56" s="137"/>
    </row>
    <row r="57" spans="1:5" s="1" customFormat="1" ht="18" customHeight="1">
      <c r="A57" s="95">
        <v>4041142</v>
      </c>
      <c r="B57" s="33"/>
      <c r="C57" s="138" t="s">
        <v>150</v>
      </c>
      <c r="D57" s="95">
        <v>44146747</v>
      </c>
      <c r="E57" s="95">
        <v>4227998</v>
      </c>
    </row>
    <row r="58" spans="1:5" s="1" customFormat="1" ht="18" customHeight="1">
      <c r="A58" s="95">
        <v>760180</v>
      </c>
      <c r="B58" s="33"/>
      <c r="C58" s="138" t="s">
        <v>140</v>
      </c>
      <c r="D58" s="95">
        <v>4302324</v>
      </c>
      <c r="E58" s="95">
        <v>979603</v>
      </c>
    </row>
    <row r="59" spans="1:5" s="1" customFormat="1" ht="18" customHeight="1">
      <c r="A59" s="95">
        <v>1498655</v>
      </c>
      <c r="B59" s="33"/>
      <c r="C59" s="138" t="s">
        <v>210</v>
      </c>
      <c r="D59" s="95">
        <v>11081297</v>
      </c>
      <c r="E59" s="95">
        <v>3696743</v>
      </c>
    </row>
    <row r="60" spans="1:5" s="1" customFormat="1" ht="24" customHeight="1">
      <c r="A60" s="345">
        <f>SUM(A57:A59)</f>
        <v>6299977</v>
      </c>
      <c r="B60" s="134"/>
      <c r="C60" s="346" t="s">
        <v>208</v>
      </c>
      <c r="D60" s="345">
        <f>SUM(D57:D59)</f>
        <v>59530368</v>
      </c>
      <c r="E60" s="345">
        <f>SUM(E57:E59)</f>
        <v>8904344</v>
      </c>
    </row>
    <row r="61" spans="1:5" s="1" customFormat="1" ht="18.75" customHeight="1">
      <c r="A61" s="337"/>
      <c r="B61" s="141" t="s">
        <v>16</v>
      </c>
      <c r="C61" s="143" t="s">
        <v>207</v>
      </c>
      <c r="D61" s="337"/>
      <c r="E61" s="337"/>
    </row>
    <row r="62" spans="1:5" s="1" customFormat="1" ht="18" customHeight="1">
      <c r="A62" s="95">
        <v>87073577</v>
      </c>
      <c r="B62" s="33"/>
      <c r="C62" s="138" t="s">
        <v>164</v>
      </c>
      <c r="D62" s="95">
        <v>512587981</v>
      </c>
      <c r="E62" s="95">
        <v>93780709</v>
      </c>
    </row>
    <row r="63" spans="1:5" s="1" customFormat="1" ht="18" customHeight="1">
      <c r="A63" s="95">
        <v>215441182</v>
      </c>
      <c r="B63" s="33"/>
      <c r="C63" s="138" t="s">
        <v>620</v>
      </c>
      <c r="D63" s="95">
        <v>720860443</v>
      </c>
      <c r="E63" s="95">
        <v>193419032</v>
      </c>
    </row>
    <row r="64" spans="1:5" s="1" customFormat="1" ht="18" customHeight="1">
      <c r="A64" s="95">
        <v>33970186</v>
      </c>
      <c r="B64" s="33"/>
      <c r="C64" s="138" t="s">
        <v>619</v>
      </c>
      <c r="D64" s="95">
        <v>340257876</v>
      </c>
      <c r="E64" s="95">
        <v>50024185</v>
      </c>
    </row>
    <row r="65" spans="1:5" s="1" customFormat="1" ht="18" customHeight="1">
      <c r="A65" s="95">
        <v>21324391</v>
      </c>
      <c r="B65" s="33"/>
      <c r="C65" s="138" t="s">
        <v>358</v>
      </c>
      <c r="D65" s="95">
        <v>117613947</v>
      </c>
      <c r="E65" s="95">
        <v>18075049</v>
      </c>
    </row>
    <row r="66" spans="1:5" s="1" customFormat="1" ht="18" customHeight="1">
      <c r="A66" s="95">
        <v>57462489</v>
      </c>
      <c r="B66" s="408"/>
      <c r="C66" s="138" t="s">
        <v>144</v>
      </c>
      <c r="D66" s="95">
        <v>170050706</v>
      </c>
      <c r="E66" s="95">
        <v>38784010</v>
      </c>
    </row>
    <row r="67" spans="1:5" s="1" customFormat="1" ht="18" customHeight="1">
      <c r="A67" s="95">
        <v>2442344</v>
      </c>
      <c r="B67" s="408"/>
      <c r="C67" s="138" t="s">
        <v>116</v>
      </c>
      <c r="D67" s="95">
        <v>17447106</v>
      </c>
      <c r="E67" s="95">
        <v>1331642</v>
      </c>
    </row>
    <row r="68" spans="1:5" s="1" customFormat="1" ht="18" customHeight="1">
      <c r="A68" s="95">
        <v>239230326</v>
      </c>
      <c r="B68" s="408"/>
      <c r="C68" s="138" t="s">
        <v>202</v>
      </c>
      <c r="D68" s="95">
        <v>805947167</v>
      </c>
      <c r="E68" s="95">
        <v>79588220</v>
      </c>
    </row>
    <row r="69" spans="1:5" s="1" customFormat="1" ht="20.25" customHeight="1">
      <c r="A69" s="347">
        <f>SUM(A62:A68)</f>
        <v>656944495</v>
      </c>
      <c r="B69" s="407"/>
      <c r="C69" s="404" t="s">
        <v>201</v>
      </c>
      <c r="D69" s="347">
        <f>SUM(D62:D68)</f>
        <v>2684765226</v>
      </c>
      <c r="E69" s="347">
        <f>SUM(E62:E68)</f>
        <v>475002847</v>
      </c>
    </row>
    <row r="70" spans="1:5" s="1" customFormat="1" ht="24" customHeight="1">
      <c r="A70" s="137"/>
      <c r="B70" s="141" t="s">
        <v>47</v>
      </c>
      <c r="C70" s="356" t="s">
        <v>557</v>
      </c>
      <c r="D70" s="137"/>
      <c r="E70" s="137"/>
    </row>
    <row r="71" spans="1:5" s="1" customFormat="1" ht="18" customHeight="1">
      <c r="A71" s="95">
        <v>3291426</v>
      </c>
      <c r="B71" s="33"/>
      <c r="C71" s="138" t="s">
        <v>618</v>
      </c>
      <c r="D71" s="95">
        <v>4700665</v>
      </c>
      <c r="E71" s="95">
        <v>2022521</v>
      </c>
    </row>
    <row r="72" spans="1:5" s="1" customFormat="1" ht="18" customHeight="1">
      <c r="A72" s="95">
        <v>224206</v>
      </c>
      <c r="B72" s="33"/>
      <c r="C72" s="138" t="s">
        <v>157</v>
      </c>
      <c r="D72" s="95">
        <v>10937991</v>
      </c>
      <c r="E72" s="95">
        <v>170913</v>
      </c>
    </row>
    <row r="73" spans="1:5" s="1" customFormat="1" ht="18" customHeight="1">
      <c r="A73" s="95">
        <v>10593499</v>
      </c>
      <c r="B73" s="33"/>
      <c r="C73" s="138" t="s">
        <v>192</v>
      </c>
      <c r="D73" s="95">
        <v>138294191</v>
      </c>
      <c r="E73" s="95">
        <v>14239997</v>
      </c>
    </row>
    <row r="74" spans="1:5" s="1" customFormat="1" ht="18" customHeight="1">
      <c r="A74" s="95">
        <v>9297592</v>
      </c>
      <c r="B74" s="33"/>
      <c r="C74" s="138" t="s">
        <v>136</v>
      </c>
      <c r="D74" s="95">
        <v>54945448</v>
      </c>
      <c r="E74" s="95">
        <v>9362487</v>
      </c>
    </row>
    <row r="75" spans="1:5" s="1" customFormat="1" ht="18" customHeight="1">
      <c r="A75" s="95">
        <v>39243468</v>
      </c>
      <c r="B75" s="33"/>
      <c r="C75" s="138" t="s">
        <v>126</v>
      </c>
      <c r="D75" s="95">
        <v>46830420</v>
      </c>
      <c r="E75" s="95">
        <v>8713243</v>
      </c>
    </row>
    <row r="76" spans="1:5" s="1" customFormat="1" ht="18.75" customHeight="1">
      <c r="A76" s="95">
        <v>1540991</v>
      </c>
      <c r="B76" s="33"/>
      <c r="C76" s="138" t="s">
        <v>617</v>
      </c>
      <c r="D76" s="95">
        <v>6353805</v>
      </c>
      <c r="E76" s="95">
        <v>847731</v>
      </c>
    </row>
    <row r="77" spans="1:5" s="1" customFormat="1" ht="18.75" customHeight="1">
      <c r="A77" s="95">
        <v>18302625</v>
      </c>
      <c r="B77" s="33"/>
      <c r="C77" s="138" t="s">
        <v>113</v>
      </c>
      <c r="D77" s="95">
        <v>37210637</v>
      </c>
      <c r="E77" s="95">
        <v>9616831</v>
      </c>
    </row>
    <row r="78" spans="1:5" s="1" customFormat="1" ht="21" customHeight="1">
      <c r="A78" s="345">
        <f>SUM(A71:A77)</f>
        <v>82493807</v>
      </c>
      <c r="B78" s="134"/>
      <c r="C78" s="346" t="s">
        <v>190</v>
      </c>
      <c r="D78" s="345">
        <f>SUM(D71:D77)</f>
        <v>299273157</v>
      </c>
      <c r="E78" s="345">
        <f>SUM(E71:E77)</f>
        <v>44973723</v>
      </c>
    </row>
    <row r="79" spans="1:5" s="1" customFormat="1" ht="19.5" customHeight="1">
      <c r="A79" s="137"/>
      <c r="B79" s="141" t="s">
        <v>17</v>
      </c>
      <c r="C79" s="140" t="s">
        <v>189</v>
      </c>
      <c r="D79" s="137"/>
      <c r="E79" s="137"/>
    </row>
    <row r="80" spans="1:5" s="1" customFormat="1" ht="19.5" customHeight="1">
      <c r="A80" s="95">
        <v>256555</v>
      </c>
      <c r="B80" s="33"/>
      <c r="C80" s="138" t="s">
        <v>155</v>
      </c>
      <c r="D80" s="95">
        <v>5419776</v>
      </c>
      <c r="E80" s="95">
        <v>606542</v>
      </c>
    </row>
    <row r="81" spans="1:5" s="1" customFormat="1" ht="19.5" customHeight="1">
      <c r="A81" s="345">
        <f>SUM(A80:A80)</f>
        <v>256555</v>
      </c>
      <c r="B81" s="134"/>
      <c r="C81" s="405" t="s">
        <v>187</v>
      </c>
      <c r="D81" s="345">
        <f>SUM(D80:D80)</f>
        <v>5419776</v>
      </c>
      <c r="E81" s="345">
        <f>SUM(E80:E80)</f>
        <v>606542</v>
      </c>
    </row>
    <row r="82" spans="1:5" s="1" customFormat="1" ht="20.25" customHeight="1">
      <c r="A82" s="137"/>
      <c r="B82" s="149" t="s">
        <v>19</v>
      </c>
      <c r="C82" s="140" t="s">
        <v>186</v>
      </c>
      <c r="D82" s="137"/>
      <c r="E82" s="137"/>
    </row>
    <row r="83" spans="1:5" s="1" customFormat="1" ht="20.25" customHeight="1">
      <c r="A83" s="95">
        <v>4615471</v>
      </c>
      <c r="B83" s="33"/>
      <c r="C83" s="138" t="s">
        <v>551</v>
      </c>
      <c r="D83" s="95">
        <v>21323039</v>
      </c>
      <c r="E83" s="95">
        <v>3553550</v>
      </c>
    </row>
    <row r="84" spans="1:5" s="1" customFormat="1" ht="20.25" customHeight="1">
      <c r="A84" s="95">
        <v>26431507</v>
      </c>
      <c r="B84" s="33"/>
      <c r="C84" s="138" t="s">
        <v>616</v>
      </c>
      <c r="D84" s="95">
        <v>200626413</v>
      </c>
      <c r="E84" s="95">
        <v>33948549</v>
      </c>
    </row>
    <row r="85" spans="1:5" s="1" customFormat="1" ht="20.25" customHeight="1">
      <c r="A85" s="345">
        <f>SUM(A83:A84)</f>
        <v>31046978</v>
      </c>
      <c r="B85" s="134"/>
      <c r="C85" s="346" t="s">
        <v>184</v>
      </c>
      <c r="D85" s="345">
        <f>SUM(D83:D84)</f>
        <v>221949452</v>
      </c>
      <c r="E85" s="345">
        <f>SUM(E83:E84)</f>
        <v>37502099</v>
      </c>
    </row>
    <row r="86" s="1" customFormat="1" ht="21.75" customHeight="1">
      <c r="C86" s="294" t="s">
        <v>615</v>
      </c>
    </row>
    <row r="87" s="1" customFormat="1" ht="21.75" customHeight="1">
      <c r="C87" s="130"/>
    </row>
    <row r="88" spans="1:5" s="1" customFormat="1" ht="20.25" customHeight="1">
      <c r="A88"/>
      <c r="B88"/>
      <c r="C88"/>
      <c r="D88"/>
      <c r="E88"/>
    </row>
    <row r="89" spans="1:5" s="1" customFormat="1" ht="20.25" customHeight="1">
      <c r="A89"/>
      <c r="B89"/>
      <c r="C89"/>
      <c r="D89"/>
      <c r="E89"/>
    </row>
    <row r="90" spans="1:5" s="1" customFormat="1" ht="20.25" customHeight="1">
      <c r="A90"/>
      <c r="B90"/>
      <c r="C90"/>
      <c r="D90"/>
      <c r="E90"/>
    </row>
    <row r="91" spans="1:5" s="1" customFormat="1" ht="20.25" customHeight="1">
      <c r="A91"/>
      <c r="B91"/>
      <c r="C91"/>
      <c r="D91"/>
      <c r="E91"/>
    </row>
    <row r="92" spans="1:5" s="1" customFormat="1" ht="20.25" customHeight="1">
      <c r="A92" s="87" t="s">
        <v>614</v>
      </c>
      <c r="B92" s="87"/>
      <c r="C92" s="87"/>
      <c r="D92" s="87"/>
      <c r="E92" s="87"/>
    </row>
    <row r="93" spans="1:5" s="1" customFormat="1" ht="19.5" customHeight="1">
      <c r="A93" s="129" t="s">
        <v>613</v>
      </c>
      <c r="B93" s="160"/>
      <c r="C93" s="160"/>
      <c r="D93" s="160"/>
      <c r="E93" s="160"/>
    </row>
    <row r="94" spans="1:5" s="1" customFormat="1" ht="20.25" customHeight="1">
      <c r="A94" s="129" t="s">
        <v>289</v>
      </c>
      <c r="B94" s="160"/>
      <c r="C94" s="160"/>
      <c r="D94" s="160"/>
      <c r="E94" s="160"/>
    </row>
    <row r="95" spans="1:5" s="1" customFormat="1" ht="19.5" customHeight="1">
      <c r="A95" s="112"/>
      <c r="B95" s="159"/>
      <c r="C95" s="112"/>
      <c r="D95" s="112"/>
      <c r="E95" s="167" t="s">
        <v>130</v>
      </c>
    </row>
    <row r="96" spans="1:5" s="1" customFormat="1" ht="19.5" customHeight="1">
      <c r="A96" s="200" t="s">
        <v>2</v>
      </c>
      <c r="B96" s="158"/>
      <c r="C96" s="157"/>
      <c r="D96" s="352" t="s">
        <v>85</v>
      </c>
      <c r="E96" s="351"/>
    </row>
    <row r="97" spans="1:5" s="1" customFormat="1" ht="19.5" customHeight="1">
      <c r="A97" s="196" t="s">
        <v>42</v>
      </c>
      <c r="B97" s="154" t="s">
        <v>3</v>
      </c>
      <c r="C97" s="406"/>
      <c r="D97" s="195" t="s">
        <v>348</v>
      </c>
      <c r="E97" s="195" t="s">
        <v>2</v>
      </c>
    </row>
    <row r="98" spans="1:5" s="120" customFormat="1" ht="20.25" customHeight="1">
      <c r="A98" s="194">
        <v>2014</v>
      </c>
      <c r="B98" s="152"/>
      <c r="C98" s="103"/>
      <c r="D98" s="192"/>
      <c r="E98" s="192"/>
    </row>
    <row r="99" spans="1:5" ht="24" customHeight="1">
      <c r="A99" s="137"/>
      <c r="B99" s="149" t="s">
        <v>20</v>
      </c>
      <c r="C99" s="140" t="s">
        <v>183</v>
      </c>
      <c r="D99" s="137"/>
      <c r="E99" s="137"/>
    </row>
    <row r="100" spans="1:5" ht="24" customHeight="1">
      <c r="A100" s="95">
        <v>961032</v>
      </c>
      <c r="B100" s="33"/>
      <c r="C100" s="166" t="s">
        <v>612</v>
      </c>
      <c r="D100" s="95">
        <v>24709993</v>
      </c>
      <c r="E100" s="95">
        <v>8780626</v>
      </c>
    </row>
    <row r="101" spans="1:5" ht="24" customHeight="1">
      <c r="A101" s="345">
        <f>SUM(A100)</f>
        <v>961032</v>
      </c>
      <c r="B101" s="134"/>
      <c r="C101" s="405" t="s">
        <v>611</v>
      </c>
      <c r="D101" s="345">
        <f>SUM(D100)</f>
        <v>24709993</v>
      </c>
      <c r="E101" s="345">
        <f>SUM(E100)</f>
        <v>8780626</v>
      </c>
    </row>
    <row r="102" spans="1:5" ht="24" customHeight="1">
      <c r="A102" s="337"/>
      <c r="B102" s="141" t="s">
        <v>22</v>
      </c>
      <c r="C102" s="143" t="s">
        <v>180</v>
      </c>
      <c r="D102" s="337"/>
      <c r="E102" s="337"/>
    </row>
    <row r="103" spans="1:5" ht="24" customHeight="1">
      <c r="A103" s="95">
        <v>821967640</v>
      </c>
      <c r="B103" s="141"/>
      <c r="C103" s="138" t="s">
        <v>610</v>
      </c>
      <c r="D103" s="95">
        <v>3908625682</v>
      </c>
      <c r="E103" s="95">
        <v>754591246</v>
      </c>
    </row>
    <row r="104" spans="1:5" ht="24" customHeight="1">
      <c r="A104" s="95">
        <v>620019</v>
      </c>
      <c r="B104" s="141"/>
      <c r="C104" s="138" t="s">
        <v>178</v>
      </c>
      <c r="D104" s="95">
        <v>719297</v>
      </c>
      <c r="E104" s="91" t="s">
        <v>92</v>
      </c>
    </row>
    <row r="105" spans="1:5" ht="24" customHeight="1">
      <c r="A105" s="91" t="s">
        <v>92</v>
      </c>
      <c r="B105" s="141"/>
      <c r="C105" s="138" t="s">
        <v>609</v>
      </c>
      <c r="D105" s="95">
        <v>7985580</v>
      </c>
      <c r="E105" s="91" t="s">
        <v>92</v>
      </c>
    </row>
    <row r="106" spans="1:5" ht="24" customHeight="1">
      <c r="A106" s="95">
        <v>34098098</v>
      </c>
      <c r="B106" s="33"/>
      <c r="C106" s="138" t="s">
        <v>341</v>
      </c>
      <c r="D106" s="95">
        <v>98757193</v>
      </c>
      <c r="E106" s="95">
        <v>13053446</v>
      </c>
    </row>
    <row r="107" spans="1:5" ht="24" customHeight="1">
      <c r="A107" s="95">
        <v>2645987</v>
      </c>
      <c r="B107" s="33"/>
      <c r="C107" s="138" t="s">
        <v>107</v>
      </c>
      <c r="D107" s="95">
        <v>15365247</v>
      </c>
      <c r="E107" s="95">
        <v>1539817</v>
      </c>
    </row>
    <row r="108" spans="1:5" ht="24" customHeight="1">
      <c r="A108" s="347">
        <f>SUM(A103:A107)</f>
        <v>859331744</v>
      </c>
      <c r="B108" s="134"/>
      <c r="C108" s="404" t="s">
        <v>176</v>
      </c>
      <c r="D108" s="347">
        <f>SUM(D103:D107)</f>
        <v>4031452999</v>
      </c>
      <c r="E108" s="347">
        <f>SUM(E103:E107)</f>
        <v>769184509</v>
      </c>
    </row>
    <row r="109" spans="1:5" ht="24" customHeight="1">
      <c r="A109" s="137"/>
      <c r="B109" s="141" t="s">
        <v>24</v>
      </c>
      <c r="C109" s="140" t="s">
        <v>175</v>
      </c>
      <c r="D109" s="137"/>
      <c r="E109" s="137"/>
    </row>
    <row r="110" spans="1:5" ht="24" customHeight="1">
      <c r="A110" s="95">
        <v>1424389</v>
      </c>
      <c r="B110" s="33"/>
      <c r="C110" s="138" t="s">
        <v>608</v>
      </c>
      <c r="D110" s="95">
        <v>8566444</v>
      </c>
      <c r="E110" s="95">
        <v>4656269</v>
      </c>
    </row>
    <row r="111" spans="1:5" ht="24" customHeight="1">
      <c r="A111" s="95">
        <v>722722</v>
      </c>
      <c r="B111" s="33"/>
      <c r="C111" s="138" t="s">
        <v>607</v>
      </c>
      <c r="D111" s="95">
        <v>26407002</v>
      </c>
      <c r="E111" s="95">
        <v>1774721</v>
      </c>
    </row>
    <row r="112" spans="1:5" ht="24" customHeight="1">
      <c r="A112" s="91" t="s">
        <v>92</v>
      </c>
      <c r="B112" s="33"/>
      <c r="C112" s="138" t="s">
        <v>606</v>
      </c>
      <c r="D112" s="95">
        <v>1</v>
      </c>
      <c r="E112" s="91" t="s">
        <v>92</v>
      </c>
    </row>
    <row r="113" spans="1:5" ht="24" customHeight="1">
      <c r="A113" s="91" t="s">
        <v>92</v>
      </c>
      <c r="B113" s="33"/>
      <c r="C113" s="166" t="s">
        <v>605</v>
      </c>
      <c r="D113" s="95">
        <v>1495946</v>
      </c>
      <c r="E113" s="95">
        <v>689020</v>
      </c>
    </row>
    <row r="114" spans="1:5" ht="24" customHeight="1">
      <c r="A114" s="95">
        <v>8117552</v>
      </c>
      <c r="B114" s="33"/>
      <c r="C114" s="138" t="s">
        <v>593</v>
      </c>
      <c r="D114" s="95">
        <v>52927978</v>
      </c>
      <c r="E114" s="95">
        <v>6836565</v>
      </c>
    </row>
    <row r="115" spans="1:5" ht="24" customHeight="1">
      <c r="A115" s="95">
        <v>15361863</v>
      </c>
      <c r="B115" s="33"/>
      <c r="C115" s="138" t="s">
        <v>604</v>
      </c>
      <c r="D115" s="95">
        <v>109515114</v>
      </c>
      <c r="E115" s="95">
        <v>15838372</v>
      </c>
    </row>
    <row r="116" spans="1:5" ht="24" customHeight="1">
      <c r="A116" s="91" t="s">
        <v>92</v>
      </c>
      <c r="B116" s="33"/>
      <c r="C116" s="138" t="s">
        <v>111</v>
      </c>
      <c r="D116" s="95">
        <v>220787445</v>
      </c>
      <c r="E116" s="91">
        <v>9486243</v>
      </c>
    </row>
    <row r="117" spans="1:5" ht="24" customHeight="1">
      <c r="A117" s="345">
        <f>SUM(A110:A116)</f>
        <v>25626526</v>
      </c>
      <c r="B117" s="134"/>
      <c r="C117" s="346" t="s">
        <v>174</v>
      </c>
      <c r="D117" s="345">
        <f>SUM(D110:D116)</f>
        <v>419699930</v>
      </c>
      <c r="E117" s="345">
        <f>SUM(E110:E116)</f>
        <v>39281190</v>
      </c>
    </row>
    <row r="118" spans="1:5" ht="24" customHeight="1">
      <c r="A118" s="345">
        <f>SUM(A23+A30+A42+A45+A60+A69+A78+A81+A85+A101+A108+A117)</f>
        <v>2093626050</v>
      </c>
      <c r="B118" s="134"/>
      <c r="C118" s="346" t="s">
        <v>91</v>
      </c>
      <c r="D118" s="345">
        <f>SUM(D23,+D30,+D42,D45,+D60,+D69,+D78,+D81,+D85,+D101,+D108,+D117)</f>
        <v>10432421815</v>
      </c>
      <c r="E118" s="345">
        <f>SUM(E23,+E30,+E42,E45,+E60,+E69,+E78,+E81,+E85,+E101,+E108,+E117)</f>
        <v>1822466662</v>
      </c>
    </row>
    <row r="119" spans="1:5" ht="24" customHeight="1">
      <c r="A119" s="91" t="s">
        <v>239</v>
      </c>
      <c r="B119" s="134"/>
      <c r="C119" s="346" t="s">
        <v>603</v>
      </c>
      <c r="D119" s="345">
        <v>1650000000</v>
      </c>
      <c r="E119" s="91" t="s">
        <v>239</v>
      </c>
    </row>
    <row r="120" spans="1:5" s="403" customFormat="1" ht="21" customHeight="1">
      <c r="A120" s="281"/>
      <c r="B120" s="281"/>
      <c r="C120" s="281"/>
      <c r="D120" s="281"/>
      <c r="E120" s="281"/>
    </row>
    <row r="121" spans="1:5" ht="18" customHeight="1">
      <c r="A121" s="268"/>
      <c r="B121" s="268"/>
      <c r="C121" s="268"/>
      <c r="D121" s="268"/>
      <c r="E121" s="268"/>
    </row>
    <row r="122" spans="1:5" ht="18" customHeight="1">
      <c r="A122" s="268"/>
      <c r="B122" s="268"/>
      <c r="C122" s="268"/>
      <c r="D122" s="268"/>
      <c r="E122" s="268"/>
    </row>
    <row r="124" s="1" customFormat="1" ht="21.75" customHeight="1">
      <c r="C124" s="130" t="s">
        <v>602</v>
      </c>
    </row>
    <row r="141" ht="15" customHeight="1"/>
    <row r="142" ht="20.25" customHeight="1"/>
  </sheetData>
  <sheetProtection/>
  <mergeCells count="12">
    <mergeCell ref="A1:E1"/>
    <mergeCell ref="A49:E49"/>
    <mergeCell ref="A92:E92"/>
    <mergeCell ref="A120:E120"/>
    <mergeCell ref="A121:E121"/>
    <mergeCell ref="A122:E122"/>
    <mergeCell ref="D6:D7"/>
    <mergeCell ref="E6:E7"/>
    <mergeCell ref="D54:D55"/>
    <mergeCell ref="E54:E55"/>
    <mergeCell ref="D97:D98"/>
    <mergeCell ref="E97:E98"/>
  </mergeCells>
  <printOptions horizontalCentered="1"/>
  <pageMargins left="0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0"/>
  <sheetViews>
    <sheetView showGridLines="0" rightToLeft="1" zoomScalePageLayoutView="0" workbookViewId="0" topLeftCell="A1">
      <selection activeCell="C42" sqref="C42"/>
    </sheetView>
  </sheetViews>
  <sheetFormatPr defaultColWidth="9.140625" defaultRowHeight="12.75"/>
  <cols>
    <col min="1" max="1" width="14.00390625" style="410" customWidth="1"/>
    <col min="2" max="2" width="33.7109375" style="411" customWidth="1"/>
    <col min="3" max="4" width="15.57421875" style="410" customWidth="1"/>
    <col min="5" max="5" width="11.8515625" style="410" customWidth="1"/>
    <col min="6" max="16384" width="9.140625" style="410" customWidth="1"/>
  </cols>
  <sheetData>
    <row r="1" spans="1:4" ht="23.25">
      <c r="A1" s="447" t="s">
        <v>664</v>
      </c>
      <c r="B1" s="447"/>
      <c r="C1" s="447"/>
      <c r="D1" s="447"/>
    </row>
    <row r="2" spans="1:4" s="418" customFormat="1" ht="18.75" customHeight="1">
      <c r="A2" s="446" t="s">
        <v>663</v>
      </c>
      <c r="B2" s="446"/>
      <c r="C2" s="446"/>
      <c r="D2" s="446"/>
    </row>
    <row r="3" spans="1:4" s="418" customFormat="1" ht="18.75" customHeight="1">
      <c r="A3" s="445" t="s">
        <v>662</v>
      </c>
      <c r="B3" s="445"/>
      <c r="C3" s="445"/>
      <c r="D3" s="445"/>
    </row>
    <row r="4" spans="1:4" s="418" customFormat="1" ht="18.75" customHeight="1">
      <c r="A4" s="444"/>
      <c r="B4" s="443"/>
      <c r="C4" s="442"/>
      <c r="D4" s="441" t="s">
        <v>661</v>
      </c>
    </row>
    <row r="5" spans="1:4" s="418" customFormat="1" ht="18.75" customHeight="1">
      <c r="A5" s="440" t="s">
        <v>195</v>
      </c>
      <c r="B5" s="439"/>
      <c r="C5" s="438" t="s">
        <v>85</v>
      </c>
      <c r="D5" s="437"/>
    </row>
    <row r="6" spans="1:4" s="418" customFormat="1" ht="15.75" customHeight="1">
      <c r="A6" s="436" t="s">
        <v>42</v>
      </c>
      <c r="B6" s="435" t="s">
        <v>3</v>
      </c>
      <c r="C6" s="434" t="s">
        <v>4</v>
      </c>
      <c r="D6" s="433" t="s">
        <v>2</v>
      </c>
    </row>
    <row r="7" spans="1:4" s="418" customFormat="1" ht="15.75" customHeight="1">
      <c r="A7" s="432">
        <v>2014</v>
      </c>
      <c r="B7" s="431"/>
      <c r="C7" s="430"/>
      <c r="D7" s="429"/>
    </row>
    <row r="8" spans="1:4" s="418" customFormat="1" ht="20.25" customHeight="1">
      <c r="A8" s="426"/>
      <c r="B8" s="425" t="s">
        <v>660</v>
      </c>
      <c r="C8" s="427"/>
      <c r="D8" s="426"/>
    </row>
    <row r="9" spans="1:4" s="418" customFormat="1" ht="16.5" customHeight="1">
      <c r="A9" s="421">
        <v>172137</v>
      </c>
      <c r="B9" s="422" t="s">
        <v>659</v>
      </c>
      <c r="C9" s="421">
        <v>4883265</v>
      </c>
      <c r="D9" s="421">
        <v>293998</v>
      </c>
    </row>
    <row r="10" spans="1:4" s="418" customFormat="1" ht="16.5" customHeight="1">
      <c r="A10" s="421">
        <v>107734</v>
      </c>
      <c r="B10" s="422" t="s">
        <v>658</v>
      </c>
      <c r="C10" s="421">
        <v>5181128</v>
      </c>
      <c r="D10" s="421">
        <v>3503185</v>
      </c>
    </row>
    <row r="11" spans="1:4" s="418" customFormat="1" ht="16.5" customHeight="1">
      <c r="A11" s="421">
        <v>19081077</v>
      </c>
      <c r="B11" s="422" t="s">
        <v>657</v>
      </c>
      <c r="C11" s="421">
        <v>89341550</v>
      </c>
      <c r="D11" s="421">
        <v>22640040</v>
      </c>
    </row>
    <row r="12" spans="1:4" s="418" customFormat="1" ht="16.5" customHeight="1">
      <c r="A12" s="421">
        <v>15312240</v>
      </c>
      <c r="B12" s="422" t="s">
        <v>656</v>
      </c>
      <c r="C12" s="421">
        <v>140672334</v>
      </c>
      <c r="D12" s="421">
        <v>18699195</v>
      </c>
    </row>
    <row r="13" spans="1:4" s="418" customFormat="1" ht="16.5" customHeight="1">
      <c r="A13" s="421">
        <v>1517655</v>
      </c>
      <c r="B13" s="422" t="s">
        <v>655</v>
      </c>
      <c r="C13" s="421">
        <v>45070383</v>
      </c>
      <c r="D13" s="421">
        <v>13490214</v>
      </c>
    </row>
    <row r="14" spans="1:4" s="418" customFormat="1" ht="18" customHeight="1">
      <c r="A14" s="416">
        <f>SUM(A9:A13)</f>
        <v>36190843</v>
      </c>
      <c r="B14" s="420" t="s">
        <v>654</v>
      </c>
      <c r="C14" s="416">
        <f>SUM(C9:C13)</f>
        <v>285148660</v>
      </c>
      <c r="D14" s="416">
        <f>SUM(D9:D13)</f>
        <v>58626632</v>
      </c>
    </row>
    <row r="15" spans="1:4" s="418" customFormat="1" ht="20.25" customHeight="1">
      <c r="A15" s="421"/>
      <c r="B15" s="425" t="s">
        <v>653</v>
      </c>
      <c r="C15" s="421"/>
      <c r="D15" s="421"/>
    </row>
    <row r="16" spans="1:4" s="418" customFormat="1" ht="17.25" customHeight="1">
      <c r="A16" s="421">
        <v>244599766</v>
      </c>
      <c r="B16" s="422" t="s">
        <v>652</v>
      </c>
      <c r="C16" s="421">
        <v>782153526</v>
      </c>
      <c r="D16" s="421">
        <v>215348900</v>
      </c>
    </row>
    <row r="17" spans="1:4" s="418" customFormat="1" ht="17.25" customHeight="1">
      <c r="A17" s="421">
        <v>1918702</v>
      </c>
      <c r="B17" s="422" t="s">
        <v>651</v>
      </c>
      <c r="C17" s="421">
        <v>12219233</v>
      </c>
      <c r="D17" s="421">
        <v>5489366</v>
      </c>
    </row>
    <row r="18" spans="1:4" s="418" customFormat="1" ht="17.25" customHeight="1">
      <c r="A18" s="421">
        <v>170195</v>
      </c>
      <c r="B18" s="422" t="s">
        <v>650</v>
      </c>
      <c r="C18" s="421">
        <v>1836334</v>
      </c>
      <c r="D18" s="421">
        <v>71553</v>
      </c>
    </row>
    <row r="19" spans="1:4" s="418" customFormat="1" ht="17.25" customHeight="1">
      <c r="A19" s="421">
        <v>244888279</v>
      </c>
      <c r="B19" s="422" t="s">
        <v>649</v>
      </c>
      <c r="C19" s="421">
        <v>830908516</v>
      </c>
      <c r="D19" s="421">
        <v>85903705</v>
      </c>
    </row>
    <row r="20" spans="1:4" s="418" customFormat="1" ht="17.25" customHeight="1">
      <c r="A20" s="421">
        <v>2136558</v>
      </c>
      <c r="B20" s="428" t="s">
        <v>648</v>
      </c>
      <c r="C20" s="421">
        <v>25951956</v>
      </c>
      <c r="D20" s="421">
        <v>2880202</v>
      </c>
    </row>
    <row r="21" spans="1:4" s="418" customFormat="1" ht="17.25" customHeight="1">
      <c r="A21" s="421">
        <v>13827846</v>
      </c>
      <c r="B21" s="422" t="s">
        <v>647</v>
      </c>
      <c r="C21" s="421">
        <v>94261621</v>
      </c>
      <c r="D21" s="421">
        <v>22582116</v>
      </c>
    </row>
    <row r="22" spans="1:4" s="418" customFormat="1" ht="19.5" customHeight="1">
      <c r="A22" s="416">
        <f>SUM(A16:A21)</f>
        <v>507541346</v>
      </c>
      <c r="B22" s="420" t="s">
        <v>646</v>
      </c>
      <c r="C22" s="416">
        <f>SUM(C16:C21)</f>
        <v>1747331186</v>
      </c>
      <c r="D22" s="416">
        <f>SUM(D16:D21)</f>
        <v>332275842</v>
      </c>
    </row>
    <row r="23" spans="1:4" s="418" customFormat="1" ht="20.25" customHeight="1">
      <c r="A23" s="426"/>
      <c r="B23" s="425" t="s">
        <v>645</v>
      </c>
      <c r="C23" s="427"/>
      <c r="D23" s="426"/>
    </row>
    <row r="24" spans="1:4" s="418" customFormat="1" ht="16.5" customHeight="1">
      <c r="A24" s="421">
        <v>226786814</v>
      </c>
      <c r="B24" s="422" t="s">
        <v>644</v>
      </c>
      <c r="C24" s="421">
        <v>1023503910</v>
      </c>
      <c r="D24" s="421">
        <v>243625433</v>
      </c>
    </row>
    <row r="25" spans="1:4" s="418" customFormat="1" ht="16.5" customHeight="1">
      <c r="A25" s="421">
        <v>13418318</v>
      </c>
      <c r="B25" s="422" t="s">
        <v>643</v>
      </c>
      <c r="C25" s="421">
        <v>78116965</v>
      </c>
      <c r="D25" s="421">
        <v>13237413</v>
      </c>
    </row>
    <row r="26" spans="1:4" s="418" customFormat="1" ht="16.5" customHeight="1">
      <c r="A26" s="421">
        <v>36662942</v>
      </c>
      <c r="B26" s="422" t="s">
        <v>642</v>
      </c>
      <c r="C26" s="421">
        <v>591119254</v>
      </c>
      <c r="D26" s="421">
        <v>42046114</v>
      </c>
    </row>
    <row r="27" spans="1:4" s="418" customFormat="1" ht="16.5" customHeight="1">
      <c r="A27" s="421">
        <v>87166933</v>
      </c>
      <c r="B27" s="422" t="s">
        <v>641</v>
      </c>
      <c r="C27" s="421">
        <v>396581596</v>
      </c>
      <c r="D27" s="421">
        <v>57969835</v>
      </c>
    </row>
    <row r="28" spans="1:4" s="418" customFormat="1" ht="16.5" customHeight="1">
      <c r="A28" s="421">
        <v>5820671</v>
      </c>
      <c r="B28" s="422" t="s">
        <v>640</v>
      </c>
      <c r="C28" s="421">
        <v>52836044</v>
      </c>
      <c r="D28" s="421">
        <v>5492598</v>
      </c>
    </row>
    <row r="29" spans="1:4" s="418" customFormat="1" ht="16.5" customHeight="1">
      <c r="A29" s="421">
        <v>14494262</v>
      </c>
      <c r="B29" s="422" t="s">
        <v>639</v>
      </c>
      <c r="C29" s="421">
        <v>85473389</v>
      </c>
      <c r="D29" s="421">
        <v>19634114</v>
      </c>
    </row>
    <row r="30" spans="1:4" s="418" customFormat="1" ht="20.25" customHeight="1">
      <c r="A30" s="416">
        <f>SUM(A24:A29)</f>
        <v>384349940</v>
      </c>
      <c r="B30" s="420" t="s">
        <v>638</v>
      </c>
      <c r="C30" s="416">
        <f>SUM(C24:C29)</f>
        <v>2227631158</v>
      </c>
      <c r="D30" s="416">
        <f>SUM(D24:D29)</f>
        <v>382005507</v>
      </c>
    </row>
    <row r="31" spans="1:4" s="418" customFormat="1" ht="20.25" customHeight="1">
      <c r="A31" s="423"/>
      <c r="B31" s="425" t="s">
        <v>637</v>
      </c>
      <c r="C31" s="424"/>
      <c r="D31" s="423"/>
    </row>
    <row r="32" spans="1:4" s="418" customFormat="1" ht="18" customHeight="1">
      <c r="A32" s="421">
        <v>510209721</v>
      </c>
      <c r="B32" s="422" t="s">
        <v>636</v>
      </c>
      <c r="C32" s="421">
        <v>3203634623</v>
      </c>
      <c r="D32" s="421">
        <v>610767163</v>
      </c>
    </row>
    <row r="33" spans="1:4" s="418" customFormat="1" ht="18" customHeight="1">
      <c r="A33" s="421">
        <v>355792994</v>
      </c>
      <c r="B33" s="422" t="s">
        <v>635</v>
      </c>
      <c r="C33" s="421">
        <v>1017967713</v>
      </c>
      <c r="D33" s="421">
        <v>244344256</v>
      </c>
    </row>
    <row r="34" spans="1:4" s="418" customFormat="1" ht="18" customHeight="1">
      <c r="A34" s="421">
        <v>56231759</v>
      </c>
      <c r="B34" s="422" t="s">
        <v>634</v>
      </c>
      <c r="C34" s="421">
        <v>602009818</v>
      </c>
      <c r="D34" s="421">
        <v>31402100</v>
      </c>
    </row>
    <row r="35" spans="1:4" s="418" customFormat="1" ht="18" customHeight="1">
      <c r="A35" s="421">
        <v>21833822</v>
      </c>
      <c r="B35" s="422" t="s">
        <v>633</v>
      </c>
      <c r="C35" s="421">
        <v>122006737</v>
      </c>
      <c r="D35" s="421">
        <v>18254792</v>
      </c>
    </row>
    <row r="36" spans="1:4" s="418" customFormat="1" ht="18" customHeight="1">
      <c r="A36" s="421">
        <v>81396772</v>
      </c>
      <c r="B36" s="422" t="s">
        <v>632</v>
      </c>
      <c r="C36" s="421">
        <v>322325546</v>
      </c>
      <c r="D36" s="421">
        <v>31254386</v>
      </c>
    </row>
    <row r="37" spans="1:4" s="418" customFormat="1" ht="18" customHeight="1">
      <c r="A37" s="421">
        <v>138017626</v>
      </c>
      <c r="B37" s="422" t="s">
        <v>631</v>
      </c>
      <c r="C37" s="421">
        <v>860179366</v>
      </c>
      <c r="D37" s="421">
        <v>109593033</v>
      </c>
    </row>
    <row r="38" spans="1:4" s="418" customFormat="1" ht="18" customHeight="1">
      <c r="A38" s="421">
        <v>2061227</v>
      </c>
      <c r="B38" s="422" t="s">
        <v>630</v>
      </c>
      <c r="C38" s="421">
        <v>44187008</v>
      </c>
      <c r="D38" s="421">
        <v>3942951</v>
      </c>
    </row>
    <row r="39" spans="1:4" s="418" customFormat="1" ht="17.25" customHeight="1">
      <c r="A39" s="416">
        <f>SUM(A32:A38)</f>
        <v>1165543921</v>
      </c>
      <c r="B39" s="420" t="s">
        <v>629</v>
      </c>
      <c r="C39" s="416">
        <f>SUM(C32:C38)</f>
        <v>6172310811</v>
      </c>
      <c r="D39" s="416">
        <f>SUM(D32:D38)</f>
        <v>1049558681</v>
      </c>
    </row>
    <row r="40" spans="1:4" s="418" customFormat="1" ht="16.5" customHeight="1">
      <c r="A40" s="416">
        <f>SUM(A39,+A30,+A22,+A14)</f>
        <v>2093626050</v>
      </c>
      <c r="B40" s="419" t="s">
        <v>628</v>
      </c>
      <c r="C40" s="416">
        <f>SUM(C14,+C22,C30,+C39)</f>
        <v>10432421815</v>
      </c>
      <c r="D40" s="416">
        <f>SUM(D14,+D22,D30,+D39)</f>
        <v>1822466662</v>
      </c>
    </row>
    <row r="41" spans="1:4" ht="18">
      <c r="A41" s="415" t="s">
        <v>626</v>
      </c>
      <c r="B41" s="417" t="s">
        <v>627</v>
      </c>
      <c r="C41" s="416">
        <v>1650000000</v>
      </c>
      <c r="D41" s="415" t="s">
        <v>626</v>
      </c>
    </row>
    <row r="42" spans="1:4" ht="19.5" customHeight="1">
      <c r="A42" s="412"/>
      <c r="B42" s="414" t="s">
        <v>625</v>
      </c>
      <c r="C42" s="412"/>
      <c r="D42" s="412"/>
    </row>
    <row r="43" spans="1:4" ht="12.75">
      <c r="A43" s="412"/>
      <c r="B43" s="413"/>
      <c r="C43" s="412"/>
      <c r="D43" s="412"/>
    </row>
    <row r="44" spans="1:4" ht="19.5" customHeight="1">
      <c r="A44" s="412"/>
      <c r="B44" s="413"/>
      <c r="C44" s="412"/>
      <c r="D44" s="412"/>
    </row>
    <row r="45" spans="1:4" ht="16.5" customHeight="1">
      <c r="A45" s="412"/>
      <c r="B45" s="413"/>
      <c r="C45" s="412"/>
      <c r="D45" s="412"/>
    </row>
    <row r="46" spans="1:4" ht="12.75">
      <c r="A46" s="412"/>
      <c r="B46" s="413"/>
      <c r="C46" s="412"/>
      <c r="D46" s="412"/>
    </row>
    <row r="47" spans="1:4" ht="12.75">
      <c r="A47" s="412"/>
      <c r="B47" s="413"/>
      <c r="C47" s="412"/>
      <c r="D47" s="412"/>
    </row>
    <row r="48" spans="1:4" ht="12.75">
      <c r="A48" s="412"/>
      <c r="B48" s="413"/>
      <c r="C48" s="412"/>
      <c r="D48" s="412"/>
    </row>
    <row r="49" spans="1:4" ht="12.75">
      <c r="A49" s="412"/>
      <c r="B49" s="413"/>
      <c r="C49" s="412"/>
      <c r="D49" s="412"/>
    </row>
    <row r="50" spans="1:4" ht="12.75">
      <c r="A50" s="412"/>
      <c r="B50" s="413"/>
      <c r="C50" s="412"/>
      <c r="D50" s="412"/>
    </row>
    <row r="51" spans="1:4" ht="12.75">
      <c r="A51" s="412"/>
      <c r="B51" s="413"/>
      <c r="C51" s="412"/>
      <c r="D51" s="412"/>
    </row>
    <row r="52" spans="1:4" ht="12.75">
      <c r="A52" s="412"/>
      <c r="B52" s="413"/>
      <c r="C52" s="412"/>
      <c r="D52" s="412"/>
    </row>
    <row r="53" spans="1:4" ht="12.75">
      <c r="A53" s="412"/>
      <c r="B53" s="413"/>
      <c r="C53" s="412"/>
      <c r="D53" s="412"/>
    </row>
    <row r="54" spans="1:4" ht="12.75">
      <c r="A54" s="412"/>
      <c r="B54" s="413"/>
      <c r="C54" s="412"/>
      <c r="D54" s="412"/>
    </row>
    <row r="55" spans="1:4" ht="12.75">
      <c r="A55" s="412"/>
      <c r="B55" s="413"/>
      <c r="C55" s="412"/>
      <c r="D55" s="412"/>
    </row>
    <row r="56" spans="1:4" ht="12.75">
      <c r="A56" s="412"/>
      <c r="B56" s="413"/>
      <c r="C56" s="412"/>
      <c r="D56" s="412"/>
    </row>
    <row r="57" spans="1:4" ht="12.75">
      <c r="A57" s="412"/>
      <c r="B57" s="413"/>
      <c r="C57" s="412"/>
      <c r="D57" s="412"/>
    </row>
    <row r="58" spans="1:4" ht="12.75">
      <c r="A58" s="412"/>
      <c r="B58" s="413"/>
      <c r="C58" s="412"/>
      <c r="D58" s="412"/>
    </row>
    <row r="59" spans="1:4" ht="12.75">
      <c r="A59" s="412"/>
      <c r="B59" s="413"/>
      <c r="C59" s="412"/>
      <c r="D59" s="412"/>
    </row>
    <row r="60" spans="1:4" ht="12.75">
      <c r="A60" s="412"/>
      <c r="B60" s="413"/>
      <c r="C60" s="412"/>
      <c r="D60" s="412"/>
    </row>
    <row r="61" spans="1:4" ht="12.75">
      <c r="A61" s="412"/>
      <c r="B61" s="413"/>
      <c r="C61" s="412"/>
      <c r="D61" s="412"/>
    </row>
    <row r="62" spans="1:4" ht="12.75">
      <c r="A62" s="412"/>
      <c r="B62" s="413"/>
      <c r="C62" s="412"/>
      <c r="D62" s="412"/>
    </row>
    <row r="63" spans="1:4" ht="12.75">
      <c r="A63" s="412"/>
      <c r="B63" s="413"/>
      <c r="C63" s="412"/>
      <c r="D63" s="412"/>
    </row>
    <row r="64" spans="1:4" ht="12.75">
      <c r="A64" s="412"/>
      <c r="B64" s="413"/>
      <c r="C64" s="412"/>
      <c r="D64" s="412"/>
    </row>
    <row r="65" spans="1:4" ht="12.75">
      <c r="A65" s="412"/>
      <c r="B65" s="413"/>
      <c r="C65" s="412"/>
      <c r="D65" s="412"/>
    </row>
    <row r="66" spans="1:4" ht="12.75">
      <c r="A66" s="412"/>
      <c r="B66" s="413"/>
      <c r="C66" s="412"/>
      <c r="D66" s="412"/>
    </row>
    <row r="67" spans="1:4" ht="12.75">
      <c r="A67" s="412"/>
      <c r="B67" s="413"/>
      <c r="C67" s="412"/>
      <c r="D67" s="412"/>
    </row>
    <row r="68" spans="1:4" ht="12.75">
      <c r="A68" s="412"/>
      <c r="B68" s="413"/>
      <c r="C68" s="412"/>
      <c r="D68" s="412"/>
    </row>
    <row r="69" spans="1:4" ht="12.75">
      <c r="A69" s="412"/>
      <c r="B69" s="413"/>
      <c r="C69" s="412"/>
      <c r="D69" s="412"/>
    </row>
    <row r="70" spans="1:4" ht="12.75">
      <c r="A70" s="412"/>
      <c r="B70" s="413"/>
      <c r="C70" s="412"/>
      <c r="D70" s="412"/>
    </row>
    <row r="71" spans="1:4" ht="12.75">
      <c r="A71" s="412"/>
      <c r="B71" s="413"/>
      <c r="C71" s="412"/>
      <c r="D71" s="412"/>
    </row>
    <row r="72" spans="1:4" ht="12.75">
      <c r="A72" s="412"/>
      <c r="B72" s="413"/>
      <c r="C72" s="412"/>
      <c r="D72" s="412"/>
    </row>
    <row r="73" spans="1:4" ht="12.75">
      <c r="A73" s="412"/>
      <c r="B73" s="413"/>
      <c r="C73" s="412"/>
      <c r="D73" s="412"/>
    </row>
    <row r="74" spans="1:4" ht="12.75">
      <c r="A74" s="412"/>
      <c r="B74" s="413"/>
      <c r="C74" s="412"/>
      <c r="D74" s="412"/>
    </row>
    <row r="75" spans="1:4" ht="12.75">
      <c r="A75" s="412"/>
      <c r="B75" s="413"/>
      <c r="C75" s="412"/>
      <c r="D75" s="412"/>
    </row>
    <row r="76" spans="1:4" ht="12.75">
      <c r="A76" s="412"/>
      <c r="B76" s="413"/>
      <c r="C76" s="412"/>
      <c r="D76" s="412"/>
    </row>
    <row r="77" spans="1:4" ht="12.75">
      <c r="A77" s="412"/>
      <c r="B77" s="413"/>
      <c r="C77" s="412"/>
      <c r="D77" s="412"/>
    </row>
    <row r="78" spans="1:4" ht="12.75">
      <c r="A78" s="412"/>
      <c r="B78" s="413"/>
      <c r="C78" s="412"/>
      <c r="D78" s="412"/>
    </row>
    <row r="79" spans="1:4" ht="12.75">
      <c r="A79" s="412"/>
      <c r="B79" s="413"/>
      <c r="C79" s="412"/>
      <c r="D79" s="412"/>
    </row>
    <row r="80" spans="1:4" ht="12.75">
      <c r="A80" s="412"/>
      <c r="B80" s="413"/>
      <c r="C80" s="412"/>
      <c r="D80" s="412"/>
    </row>
    <row r="81" spans="1:4" ht="12.75">
      <c r="A81" s="412"/>
      <c r="B81" s="413"/>
      <c r="C81" s="412"/>
      <c r="D81" s="412"/>
    </row>
    <row r="82" spans="1:4" ht="12.75">
      <c r="A82" s="412"/>
      <c r="B82" s="413"/>
      <c r="C82" s="412"/>
      <c r="D82" s="412"/>
    </row>
    <row r="83" spans="1:4" ht="12.75">
      <c r="A83" s="412"/>
      <c r="B83" s="413"/>
      <c r="C83" s="412"/>
      <c r="D83" s="412"/>
    </row>
    <row r="84" spans="1:4" ht="12.75">
      <c r="A84" s="412"/>
      <c r="B84" s="413"/>
      <c r="C84" s="412"/>
      <c r="D84" s="412"/>
    </row>
    <row r="85" spans="1:4" ht="12.75">
      <c r="A85" s="412"/>
      <c r="B85" s="413"/>
      <c r="C85" s="412"/>
      <c r="D85" s="412"/>
    </row>
    <row r="86" spans="1:4" ht="12.75">
      <c r="A86" s="412"/>
      <c r="B86" s="413"/>
      <c r="C86" s="412"/>
      <c r="D86" s="412"/>
    </row>
    <row r="87" spans="1:4" ht="12.75">
      <c r="A87" s="412"/>
      <c r="B87" s="413"/>
      <c r="C87" s="412"/>
      <c r="D87" s="412"/>
    </row>
    <row r="88" spans="1:4" ht="12.75">
      <c r="A88" s="412"/>
      <c r="B88" s="413"/>
      <c r="C88" s="412"/>
      <c r="D88" s="412"/>
    </row>
    <row r="89" spans="1:4" ht="12.75">
      <c r="A89" s="412"/>
      <c r="B89" s="413"/>
      <c r="C89" s="412"/>
      <c r="D89" s="412"/>
    </row>
    <row r="90" spans="1:4" ht="12.75">
      <c r="A90" s="412"/>
      <c r="B90" s="413"/>
      <c r="C90" s="412"/>
      <c r="D90" s="412"/>
    </row>
    <row r="91" spans="1:4" ht="12.75">
      <c r="A91" s="412"/>
      <c r="B91" s="413"/>
      <c r="C91" s="412"/>
      <c r="D91" s="412"/>
    </row>
    <row r="92" spans="1:4" ht="12.75">
      <c r="A92" s="412"/>
      <c r="B92" s="413"/>
      <c r="C92" s="412"/>
      <c r="D92" s="412"/>
    </row>
    <row r="93" spans="1:4" ht="12.75">
      <c r="A93" s="412"/>
      <c r="B93" s="413"/>
      <c r="C93" s="412"/>
      <c r="D93" s="412"/>
    </row>
    <row r="94" spans="1:4" ht="12.75">
      <c r="A94" s="412"/>
      <c r="B94" s="413"/>
      <c r="C94" s="412"/>
      <c r="D94" s="412"/>
    </row>
    <row r="95" spans="1:4" ht="12.75">
      <c r="A95" s="412"/>
      <c r="B95" s="413"/>
      <c r="C95" s="412"/>
      <c r="D95" s="412"/>
    </row>
    <row r="96" spans="1:4" ht="12.75">
      <c r="A96" s="412"/>
      <c r="B96" s="413"/>
      <c r="C96" s="412"/>
      <c r="D96" s="412"/>
    </row>
    <row r="97" spans="1:4" ht="12.75">
      <c r="A97" s="412"/>
      <c r="B97" s="413"/>
      <c r="C97" s="412"/>
      <c r="D97" s="412"/>
    </row>
    <row r="98" spans="1:4" ht="12.75">
      <c r="A98" s="412"/>
      <c r="B98" s="413"/>
      <c r="C98" s="412"/>
      <c r="D98" s="412"/>
    </row>
    <row r="99" spans="1:4" ht="12.75">
      <c r="A99" s="412"/>
      <c r="B99" s="413"/>
      <c r="C99" s="412"/>
      <c r="D99" s="412"/>
    </row>
    <row r="100" spans="1:4" ht="12.75">
      <c r="A100" s="412"/>
      <c r="B100" s="413"/>
      <c r="C100" s="412"/>
      <c r="D100" s="412"/>
    </row>
    <row r="101" spans="1:4" ht="12.75">
      <c r="A101" s="412"/>
      <c r="B101" s="413"/>
      <c r="C101" s="412"/>
      <c r="D101" s="412"/>
    </row>
    <row r="102" spans="1:4" ht="12.75">
      <c r="A102" s="412"/>
      <c r="B102" s="413"/>
      <c r="C102" s="412"/>
      <c r="D102" s="412"/>
    </row>
    <row r="103" spans="1:4" ht="12.75">
      <c r="A103" s="412"/>
      <c r="B103" s="413"/>
      <c r="C103" s="412"/>
      <c r="D103" s="412"/>
    </row>
    <row r="104" spans="1:4" ht="12.75">
      <c r="A104" s="412"/>
      <c r="B104" s="413"/>
      <c r="C104" s="412"/>
      <c r="D104" s="412"/>
    </row>
    <row r="105" spans="1:4" ht="12.75">
      <c r="A105" s="412"/>
      <c r="B105" s="413"/>
      <c r="C105" s="412"/>
      <c r="D105" s="412"/>
    </row>
    <row r="106" spans="1:4" ht="12.75">
      <c r="A106" s="412"/>
      <c r="B106" s="413"/>
      <c r="C106" s="412"/>
      <c r="D106" s="412"/>
    </row>
    <row r="107" spans="1:4" ht="12.75">
      <c r="A107" s="412"/>
      <c r="B107" s="413"/>
      <c r="C107" s="412"/>
      <c r="D107" s="412"/>
    </row>
    <row r="108" spans="1:4" ht="12.75">
      <c r="A108" s="412"/>
      <c r="B108" s="413"/>
      <c r="C108" s="412"/>
      <c r="D108" s="412"/>
    </row>
    <row r="109" spans="1:4" ht="12.75">
      <c r="A109" s="412"/>
      <c r="B109" s="413"/>
      <c r="C109" s="412"/>
      <c r="D109" s="412"/>
    </row>
    <row r="110" spans="1:4" ht="12.75">
      <c r="A110" s="412"/>
      <c r="B110" s="413"/>
      <c r="C110" s="412"/>
      <c r="D110" s="412"/>
    </row>
    <row r="111" spans="1:4" ht="12.75">
      <c r="A111" s="412"/>
      <c r="B111" s="413"/>
      <c r="C111" s="412"/>
      <c r="D111" s="412"/>
    </row>
    <row r="112" spans="1:4" ht="12.75">
      <c r="A112" s="412"/>
      <c r="B112" s="413"/>
      <c r="C112" s="412"/>
      <c r="D112" s="412"/>
    </row>
    <row r="113" spans="1:4" ht="12.75">
      <c r="A113" s="412"/>
      <c r="B113" s="413"/>
      <c r="C113" s="412"/>
      <c r="D113" s="412"/>
    </row>
    <row r="114" spans="1:4" ht="12.75">
      <c r="A114" s="412"/>
      <c r="B114" s="413"/>
      <c r="C114" s="412"/>
      <c r="D114" s="412"/>
    </row>
    <row r="115" spans="1:4" ht="12.75">
      <c r="A115" s="412"/>
      <c r="B115" s="413"/>
      <c r="C115" s="412"/>
      <c r="D115" s="412"/>
    </row>
    <row r="116" spans="1:4" ht="12.75">
      <c r="A116" s="412"/>
      <c r="B116" s="413"/>
      <c r="C116" s="412"/>
      <c r="D116" s="412"/>
    </row>
    <row r="117" spans="1:4" ht="12.75">
      <c r="A117" s="412"/>
      <c r="B117" s="413"/>
      <c r="C117" s="412"/>
      <c r="D117" s="412"/>
    </row>
    <row r="118" spans="1:4" ht="12.75">
      <c r="A118" s="412"/>
      <c r="B118" s="413"/>
      <c r="C118" s="412"/>
      <c r="D118" s="412"/>
    </row>
    <row r="119" spans="1:4" ht="12.75">
      <c r="A119" s="412"/>
      <c r="B119" s="413"/>
      <c r="C119" s="412"/>
      <c r="D119" s="412"/>
    </row>
    <row r="120" spans="1:4" ht="12.75">
      <c r="A120" s="412"/>
      <c r="B120" s="413"/>
      <c r="C120" s="412"/>
      <c r="D120" s="412"/>
    </row>
  </sheetData>
  <sheetProtection/>
  <mergeCells count="6">
    <mergeCell ref="C5:D5"/>
    <mergeCell ref="C6:C7"/>
    <mergeCell ref="D6:D7"/>
    <mergeCell ref="A1:D1"/>
    <mergeCell ref="A3:D3"/>
    <mergeCell ref="A2:D2"/>
  </mergeCells>
  <printOptions horizontalCentered="1"/>
  <pageMargins left="0.15748031496062992" right="0.275590551181102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showGridLines="0" rightToLeft="1" zoomScalePageLayoutView="0" workbookViewId="0" topLeftCell="A1">
      <selection activeCell="D37" sqref="D37"/>
    </sheetView>
  </sheetViews>
  <sheetFormatPr defaultColWidth="9.140625" defaultRowHeight="12.75"/>
  <cols>
    <col min="1" max="1" width="14.57421875" style="0" customWidth="1"/>
    <col min="2" max="2" width="43.421875" style="0" customWidth="1"/>
    <col min="3" max="3" width="14.421875" style="0" customWidth="1"/>
    <col min="4" max="4" width="14.28125" style="0" customWidth="1"/>
  </cols>
  <sheetData>
    <row r="2" spans="1:4" s="1" customFormat="1" ht="13.5" customHeight="1">
      <c r="A2" s="87" t="s">
        <v>166</v>
      </c>
      <c r="B2" s="87"/>
      <c r="C2" s="87"/>
      <c r="D2" s="87"/>
    </row>
    <row r="3" spans="1:4" s="1" customFormat="1" ht="20.25" customHeight="1">
      <c r="A3" s="129" t="s">
        <v>132</v>
      </c>
      <c r="B3" s="113"/>
      <c r="C3" s="113"/>
      <c r="D3" s="113"/>
    </row>
    <row r="4" spans="1:4" s="1" customFormat="1" ht="19.5" customHeight="1">
      <c r="A4" s="129" t="s">
        <v>165</v>
      </c>
      <c r="B4" s="113"/>
      <c r="C4" s="113"/>
      <c r="D4" s="113"/>
    </row>
    <row r="5" spans="1:4" s="1" customFormat="1" ht="17.25" customHeight="1">
      <c r="A5" s="112"/>
      <c r="B5" s="112"/>
      <c r="C5" s="112"/>
      <c r="D5" s="111" t="s">
        <v>130</v>
      </c>
    </row>
    <row r="6" spans="1:4" s="1" customFormat="1" ht="18.75" customHeight="1">
      <c r="A6" s="110" t="s">
        <v>2</v>
      </c>
      <c r="B6" s="109"/>
      <c r="C6" s="108" t="s">
        <v>85</v>
      </c>
      <c r="D6" s="45"/>
    </row>
    <row r="7" spans="1:4" s="1" customFormat="1" ht="18.75" customHeight="1">
      <c r="A7" s="107" t="s">
        <v>42</v>
      </c>
      <c r="B7" s="106" t="s">
        <v>3</v>
      </c>
      <c r="C7" s="105" t="s">
        <v>4</v>
      </c>
      <c r="D7" s="105" t="s">
        <v>2</v>
      </c>
    </row>
    <row r="8" spans="1:4" s="1" customFormat="1" ht="18" customHeight="1">
      <c r="A8" s="128">
        <v>2014</v>
      </c>
      <c r="B8" s="127"/>
      <c r="C8" s="102"/>
      <c r="D8" s="102"/>
    </row>
    <row r="9" spans="1:4" s="1" customFormat="1" ht="18.75" customHeight="1">
      <c r="A9" s="101">
        <v>64169610</v>
      </c>
      <c r="B9" s="126" t="s">
        <v>164</v>
      </c>
      <c r="C9" s="125">
        <v>63823000</v>
      </c>
      <c r="D9" s="101">
        <v>69929842</v>
      </c>
    </row>
    <row r="10" spans="1:4" s="1" customFormat="1" ht="18.75" customHeight="1">
      <c r="A10" s="95">
        <v>590</v>
      </c>
      <c r="B10" s="94" t="s">
        <v>163</v>
      </c>
      <c r="C10" s="92">
        <v>1000</v>
      </c>
      <c r="D10" s="95">
        <v>9540</v>
      </c>
    </row>
    <row r="11" spans="1:4" s="1" customFormat="1" ht="18.75" customHeight="1">
      <c r="A11" s="97">
        <v>3358</v>
      </c>
      <c r="B11" s="121" t="s">
        <v>162</v>
      </c>
      <c r="C11" s="92">
        <v>5000</v>
      </c>
      <c r="D11" s="97">
        <v>39822</v>
      </c>
    </row>
    <row r="12" spans="1:4" s="1" customFormat="1" ht="18.75" customHeight="1">
      <c r="A12" s="97">
        <v>412713</v>
      </c>
      <c r="B12" s="121" t="s">
        <v>161</v>
      </c>
      <c r="C12" s="96">
        <v>500000</v>
      </c>
      <c r="D12" s="97">
        <v>477962</v>
      </c>
    </row>
    <row r="13" spans="1:4" s="1" customFormat="1" ht="18.75" customHeight="1">
      <c r="A13" s="97">
        <v>464365787</v>
      </c>
      <c r="B13" s="121" t="s">
        <v>160</v>
      </c>
      <c r="C13" s="96">
        <v>526258000</v>
      </c>
      <c r="D13" s="97">
        <v>467366937</v>
      </c>
    </row>
    <row r="14" spans="1:4" s="1" customFormat="1" ht="18.75" customHeight="1">
      <c r="A14" s="97">
        <v>3884264</v>
      </c>
      <c r="B14" s="121" t="s">
        <v>159</v>
      </c>
      <c r="C14" s="96">
        <v>3984000</v>
      </c>
      <c r="D14" s="97">
        <v>3651769</v>
      </c>
    </row>
    <row r="15" spans="1:4" s="1" customFormat="1" ht="18.75" customHeight="1">
      <c r="A15" s="97">
        <v>223161</v>
      </c>
      <c r="B15" s="121" t="s">
        <v>158</v>
      </c>
      <c r="C15" s="96">
        <v>266000</v>
      </c>
      <c r="D15" s="97">
        <v>249186</v>
      </c>
    </row>
    <row r="16" spans="1:4" s="1" customFormat="1" ht="18.75" customHeight="1">
      <c r="A16" s="97">
        <v>661896</v>
      </c>
      <c r="B16" s="121" t="s">
        <v>157</v>
      </c>
      <c r="C16" s="96">
        <v>569000</v>
      </c>
      <c r="D16" s="97">
        <v>572001</v>
      </c>
    </row>
    <row r="17" spans="1:4" s="1" customFormat="1" ht="18.75" customHeight="1">
      <c r="A17" s="97">
        <v>33833532</v>
      </c>
      <c r="B17" s="121" t="s">
        <v>156</v>
      </c>
      <c r="C17" s="96">
        <v>42764000</v>
      </c>
      <c r="D17" s="97">
        <v>13726465</v>
      </c>
    </row>
    <row r="18" spans="1:4" s="1" customFormat="1" ht="18" customHeight="1">
      <c r="A18" s="97">
        <v>10105020</v>
      </c>
      <c r="B18" s="121" t="s">
        <v>155</v>
      </c>
      <c r="C18" s="96">
        <v>6701000</v>
      </c>
      <c r="D18" s="97">
        <v>16514278</v>
      </c>
    </row>
    <row r="19" spans="1:4" s="1" customFormat="1" ht="18" customHeight="1">
      <c r="A19" s="97">
        <v>8558001</v>
      </c>
      <c r="B19" s="121" t="s">
        <v>154</v>
      </c>
      <c r="C19" s="96">
        <v>5818000</v>
      </c>
      <c r="D19" s="97">
        <v>6936694</v>
      </c>
    </row>
    <row r="20" spans="1:4" s="1" customFormat="1" ht="18" customHeight="1">
      <c r="A20" s="97">
        <v>353419</v>
      </c>
      <c r="B20" s="121" t="s">
        <v>153</v>
      </c>
      <c r="C20" s="96">
        <v>413000</v>
      </c>
      <c r="D20" s="97">
        <v>394446</v>
      </c>
    </row>
    <row r="21" spans="1:4" s="1" customFormat="1" ht="18" customHeight="1">
      <c r="A21" s="97">
        <v>24865210</v>
      </c>
      <c r="B21" s="121" t="s">
        <v>152</v>
      </c>
      <c r="C21" s="96">
        <v>29239000</v>
      </c>
      <c r="D21" s="97">
        <v>27724767</v>
      </c>
    </row>
    <row r="22" spans="1:4" s="1" customFormat="1" ht="18" customHeight="1">
      <c r="A22" s="97">
        <v>2574701</v>
      </c>
      <c r="B22" s="121" t="s">
        <v>151</v>
      </c>
      <c r="C22" s="96">
        <v>2274000</v>
      </c>
      <c r="D22" s="97">
        <v>2520954</v>
      </c>
    </row>
    <row r="23" spans="1:4" s="1" customFormat="1" ht="18" customHeight="1">
      <c r="A23" s="97">
        <v>2699941</v>
      </c>
      <c r="B23" s="121" t="s">
        <v>150</v>
      </c>
      <c r="C23" s="96">
        <v>1353000</v>
      </c>
      <c r="D23" s="97">
        <v>1679122</v>
      </c>
    </row>
    <row r="24" spans="1:4" s="1" customFormat="1" ht="18" customHeight="1">
      <c r="A24" s="97">
        <v>693225</v>
      </c>
      <c r="B24" s="121" t="s">
        <v>149</v>
      </c>
      <c r="C24" s="96">
        <v>407000</v>
      </c>
      <c r="D24" s="97">
        <v>517919</v>
      </c>
    </row>
    <row r="25" spans="1:4" s="1" customFormat="1" ht="18" customHeight="1">
      <c r="A25" s="97">
        <v>16055941</v>
      </c>
      <c r="B25" s="121" t="s">
        <v>148</v>
      </c>
      <c r="C25" s="96">
        <v>20772000</v>
      </c>
      <c r="D25" s="97">
        <v>10202924</v>
      </c>
    </row>
    <row r="26" spans="1:4" s="1" customFormat="1" ht="18.75" customHeight="1">
      <c r="A26" s="97">
        <v>43986144</v>
      </c>
      <c r="B26" s="121" t="s">
        <v>147</v>
      </c>
      <c r="C26" s="96">
        <v>35360000</v>
      </c>
      <c r="D26" s="97">
        <v>51908513</v>
      </c>
    </row>
    <row r="27" spans="1:4" s="1" customFormat="1" ht="18.75" customHeight="1">
      <c r="A27" s="97">
        <v>15285795</v>
      </c>
      <c r="B27" s="121" t="s">
        <v>146</v>
      </c>
      <c r="C27" s="96">
        <v>13370000</v>
      </c>
      <c r="D27" s="97">
        <v>17913841</v>
      </c>
    </row>
    <row r="28" spans="1:4" s="1" customFormat="1" ht="18.75" customHeight="1">
      <c r="A28" s="97">
        <v>1116</v>
      </c>
      <c r="B28" s="121" t="s">
        <v>145</v>
      </c>
      <c r="C28" s="96">
        <v>2000</v>
      </c>
      <c r="D28" s="97">
        <v>13234</v>
      </c>
    </row>
    <row r="29" spans="1:4" s="1" customFormat="1" ht="18.75" customHeight="1">
      <c r="A29" s="97">
        <v>14724531</v>
      </c>
      <c r="B29" s="121" t="s">
        <v>144</v>
      </c>
      <c r="C29" s="96">
        <v>15086000</v>
      </c>
      <c r="D29" s="97">
        <v>14722147</v>
      </c>
    </row>
    <row r="30" spans="1:4" s="1" customFormat="1" ht="18.75" customHeight="1">
      <c r="A30" s="97">
        <v>7154</v>
      </c>
      <c r="B30" s="121" t="s">
        <v>143</v>
      </c>
      <c r="C30" s="96">
        <v>3000</v>
      </c>
      <c r="D30" s="97">
        <v>10709</v>
      </c>
    </row>
    <row r="31" spans="1:4" s="1" customFormat="1" ht="18.75" customHeight="1">
      <c r="A31" s="122">
        <v>1331702</v>
      </c>
      <c r="B31" s="124" t="s">
        <v>142</v>
      </c>
      <c r="C31" s="123">
        <v>3702000</v>
      </c>
      <c r="D31" s="122">
        <v>1577655</v>
      </c>
    </row>
    <row r="32" spans="1:4" s="1" customFormat="1" ht="18.75" customHeight="1">
      <c r="A32" s="97">
        <v>51516</v>
      </c>
      <c r="B32" s="121" t="s">
        <v>141</v>
      </c>
      <c r="C32" s="96">
        <v>6000</v>
      </c>
      <c r="D32" s="97">
        <v>79334</v>
      </c>
    </row>
    <row r="33" spans="1:4" s="120" customFormat="1" ht="18.75" customHeight="1">
      <c r="A33" s="97">
        <v>22788</v>
      </c>
      <c r="B33" s="94" t="s">
        <v>140</v>
      </c>
      <c r="C33" s="96">
        <v>8000</v>
      </c>
      <c r="D33" s="97">
        <v>8371</v>
      </c>
    </row>
    <row r="34" spans="1:4" s="1" customFormat="1" ht="18.75" customHeight="1">
      <c r="A34" s="97">
        <v>3727791</v>
      </c>
      <c r="B34" s="94" t="s">
        <v>139</v>
      </c>
      <c r="C34" s="96">
        <v>2961000</v>
      </c>
      <c r="D34" s="97">
        <v>485156</v>
      </c>
    </row>
    <row r="35" spans="1:4" s="1" customFormat="1" ht="18.75" customHeight="1">
      <c r="A35" s="97">
        <v>52436</v>
      </c>
      <c r="B35" s="94" t="s">
        <v>138</v>
      </c>
      <c r="C35" s="96">
        <v>60000</v>
      </c>
      <c r="D35" s="97">
        <v>109585</v>
      </c>
    </row>
    <row r="36" spans="1:4" s="1" customFormat="1" ht="18.75" customHeight="1">
      <c r="A36" s="97">
        <v>55991996</v>
      </c>
      <c r="B36" s="94" t="s">
        <v>137</v>
      </c>
      <c r="C36" s="96">
        <v>108982000</v>
      </c>
      <c r="D36" s="97">
        <v>28107882</v>
      </c>
    </row>
    <row r="37" spans="1:4" s="1" customFormat="1" ht="18.75" customHeight="1">
      <c r="A37" s="97">
        <v>444060</v>
      </c>
      <c r="B37" s="94" t="s">
        <v>136</v>
      </c>
      <c r="C37" s="96">
        <v>500000</v>
      </c>
      <c r="D37" s="97">
        <v>1197136</v>
      </c>
    </row>
    <row r="38" spans="1:4" s="1" customFormat="1" ht="18.75" customHeight="1">
      <c r="A38" s="118">
        <v>608432</v>
      </c>
      <c r="B38" s="93" t="s">
        <v>135</v>
      </c>
      <c r="C38" s="119" t="s">
        <v>92</v>
      </c>
      <c r="D38" s="118">
        <v>163730</v>
      </c>
    </row>
    <row r="39" spans="1:4" s="1" customFormat="1" ht="15" customHeight="1">
      <c r="A39" s="117"/>
      <c r="B39" s="117"/>
      <c r="C39" s="117"/>
      <c r="D39" s="117"/>
    </row>
    <row r="40" spans="1:4" s="1" customFormat="1" ht="16.5" customHeight="1">
      <c r="A40"/>
      <c r="B40" s="63" t="s">
        <v>134</v>
      </c>
      <c r="C40"/>
      <c r="D40"/>
    </row>
    <row r="41" spans="1:4" s="1" customFormat="1" ht="12" customHeight="1">
      <c r="A41"/>
      <c r="B41"/>
      <c r="C41"/>
      <c r="D41"/>
    </row>
    <row r="42" spans="1:4" s="1" customFormat="1" ht="14.25" customHeight="1">
      <c r="A42" s="4"/>
      <c r="B42" s="4"/>
      <c r="C42" s="4"/>
      <c r="D42" s="4"/>
    </row>
    <row r="43" spans="1:4" s="1" customFormat="1" ht="14.25" customHeight="1">
      <c r="A43" s="4"/>
      <c r="B43" s="4"/>
      <c r="C43" s="4"/>
      <c r="D43" s="4"/>
    </row>
    <row r="44" spans="1:4" s="1" customFormat="1" ht="14.25" customHeight="1">
      <c r="A44" s="4"/>
      <c r="B44" s="4"/>
      <c r="C44" s="4"/>
      <c r="D44" s="4"/>
    </row>
    <row r="45" spans="1:4" s="1" customFormat="1" ht="14.25" customHeight="1">
      <c r="A45" s="4"/>
      <c r="B45" s="4"/>
      <c r="C45" s="4"/>
      <c r="D45" s="4"/>
    </row>
    <row r="46" spans="1:4" s="1" customFormat="1" ht="14.25" customHeight="1">
      <c r="A46" s="4"/>
      <c r="B46" s="4"/>
      <c r="C46" s="4"/>
      <c r="D46" s="4"/>
    </row>
    <row r="47" spans="1:4" s="1" customFormat="1" ht="14.25" customHeight="1">
      <c r="A47" s="4"/>
      <c r="B47" s="4"/>
      <c r="C47" s="4"/>
      <c r="D47" s="4"/>
    </row>
    <row r="48" spans="1:4" s="1" customFormat="1" ht="14.25" customHeight="1">
      <c r="A48" s="4"/>
      <c r="B48" s="4"/>
      <c r="C48" s="4"/>
      <c r="D48" s="4"/>
    </row>
    <row r="49" spans="1:4" s="1" customFormat="1" ht="14.25" customHeight="1">
      <c r="A49" s="87" t="s">
        <v>133</v>
      </c>
      <c r="B49" s="87"/>
      <c r="C49" s="87"/>
      <c r="D49" s="87"/>
    </row>
    <row r="50" spans="1:4" s="1" customFormat="1" ht="20.25" customHeight="1">
      <c r="A50" s="116" t="s">
        <v>132</v>
      </c>
      <c r="B50" s="113"/>
      <c r="C50" s="113"/>
      <c r="D50" s="113"/>
    </row>
    <row r="51" spans="1:4" s="1" customFormat="1" ht="20.25" customHeight="1">
      <c r="A51" s="115" t="s">
        <v>131</v>
      </c>
      <c r="B51" s="114"/>
      <c r="C51" s="113"/>
      <c r="D51" s="113"/>
    </row>
    <row r="52" spans="1:4" s="1" customFormat="1" ht="18" customHeight="1">
      <c r="A52" s="112"/>
      <c r="B52" s="112"/>
      <c r="C52" s="112"/>
      <c r="D52" s="111" t="s">
        <v>130</v>
      </c>
    </row>
    <row r="53" spans="1:4" s="1" customFormat="1" ht="18.75" customHeight="1">
      <c r="A53" s="110" t="s">
        <v>2</v>
      </c>
      <c r="B53" s="109"/>
      <c r="C53" s="108" t="s">
        <v>85</v>
      </c>
      <c r="D53" s="45"/>
    </row>
    <row r="54" spans="1:4" s="1" customFormat="1" ht="18" customHeight="1">
      <c r="A54" s="107" t="s">
        <v>42</v>
      </c>
      <c r="B54" s="106" t="s">
        <v>3</v>
      </c>
      <c r="C54" s="105" t="s">
        <v>4</v>
      </c>
      <c r="D54" s="105" t="s">
        <v>2</v>
      </c>
    </row>
    <row r="55" spans="1:4" s="1" customFormat="1" ht="18.75" customHeight="1">
      <c r="A55" s="104">
        <v>2014</v>
      </c>
      <c r="B55" s="103"/>
      <c r="C55" s="102"/>
      <c r="D55" s="102"/>
    </row>
    <row r="56" spans="1:4" s="1" customFormat="1" ht="18.75" customHeight="1">
      <c r="A56" s="101">
        <v>1911916</v>
      </c>
      <c r="B56" s="94" t="s">
        <v>129</v>
      </c>
      <c r="C56" s="92">
        <v>857000</v>
      </c>
      <c r="D56" s="97">
        <v>3901087</v>
      </c>
    </row>
    <row r="57" spans="1:4" s="1" customFormat="1" ht="15.75" customHeight="1">
      <c r="A57" s="97">
        <v>45197</v>
      </c>
      <c r="B57" s="94" t="s">
        <v>128</v>
      </c>
      <c r="C57" s="92">
        <v>42000</v>
      </c>
      <c r="D57" s="97">
        <v>90179</v>
      </c>
    </row>
    <row r="58" spans="1:4" s="1" customFormat="1" ht="15.75" customHeight="1">
      <c r="A58" s="91" t="s">
        <v>92</v>
      </c>
      <c r="B58" s="94" t="s">
        <v>127</v>
      </c>
      <c r="C58" s="91" t="s">
        <v>92</v>
      </c>
      <c r="D58" s="97">
        <v>39729</v>
      </c>
    </row>
    <row r="59" spans="1:4" s="1" customFormat="1" ht="15.75" customHeight="1">
      <c r="A59" s="97">
        <v>612999</v>
      </c>
      <c r="B59" s="94" t="s">
        <v>126</v>
      </c>
      <c r="C59" s="92">
        <v>238000</v>
      </c>
      <c r="D59" s="97">
        <v>291855</v>
      </c>
    </row>
    <row r="60" spans="1:4" s="1" customFormat="1" ht="15.75" customHeight="1">
      <c r="A60" s="97">
        <v>5422</v>
      </c>
      <c r="B60" s="94" t="s">
        <v>125</v>
      </c>
      <c r="C60" s="92">
        <v>7000</v>
      </c>
      <c r="D60" s="97">
        <v>16860</v>
      </c>
    </row>
    <row r="61" spans="1:4" s="1" customFormat="1" ht="15.75" customHeight="1">
      <c r="A61" s="97">
        <v>169402</v>
      </c>
      <c r="B61" s="94" t="s">
        <v>124</v>
      </c>
      <c r="C61" s="97">
        <v>6000</v>
      </c>
      <c r="D61" s="97">
        <v>56209</v>
      </c>
    </row>
    <row r="62" spans="1:4" s="1" customFormat="1" ht="15.75" customHeight="1">
      <c r="A62" s="97">
        <v>2608239</v>
      </c>
      <c r="B62" s="94" t="s">
        <v>123</v>
      </c>
      <c r="C62" s="92">
        <v>3170000</v>
      </c>
      <c r="D62" s="97">
        <v>847279</v>
      </c>
    </row>
    <row r="63" spans="1:4" s="1" customFormat="1" ht="15.75" customHeight="1">
      <c r="A63" s="97">
        <v>242377</v>
      </c>
      <c r="B63" s="94" t="s">
        <v>122</v>
      </c>
      <c r="C63" s="92">
        <v>258000</v>
      </c>
      <c r="D63" s="96">
        <v>218513</v>
      </c>
    </row>
    <row r="64" spans="1:4" s="1" customFormat="1" ht="15.75" customHeight="1">
      <c r="A64" s="97">
        <v>12021574</v>
      </c>
      <c r="B64" s="94" t="s">
        <v>121</v>
      </c>
      <c r="C64" s="92">
        <v>11788000</v>
      </c>
      <c r="D64" s="96">
        <v>11239223</v>
      </c>
    </row>
    <row r="65" spans="1:4" s="1" customFormat="1" ht="15.75" customHeight="1">
      <c r="A65" s="97">
        <v>15869</v>
      </c>
      <c r="B65" s="94" t="s">
        <v>120</v>
      </c>
      <c r="C65" s="92">
        <v>5000</v>
      </c>
      <c r="D65" s="96">
        <v>13189</v>
      </c>
    </row>
    <row r="66" spans="1:4" s="1" customFormat="1" ht="15.75" customHeight="1">
      <c r="A66" s="97">
        <v>23107</v>
      </c>
      <c r="B66" s="94" t="s">
        <v>119</v>
      </c>
      <c r="C66" s="96">
        <v>53000</v>
      </c>
      <c r="D66" s="96">
        <v>8099</v>
      </c>
    </row>
    <row r="67" spans="1:4" s="1" customFormat="1" ht="15.75" customHeight="1">
      <c r="A67" s="97">
        <v>157820965</v>
      </c>
      <c r="B67" s="94" t="s">
        <v>118</v>
      </c>
      <c r="C67" s="96">
        <v>248060000</v>
      </c>
      <c r="D67" s="97">
        <v>188205771</v>
      </c>
    </row>
    <row r="68" spans="1:4" s="1" customFormat="1" ht="15.75" customHeight="1">
      <c r="A68" s="97">
        <v>5236</v>
      </c>
      <c r="B68" s="94" t="s">
        <v>117</v>
      </c>
      <c r="C68" s="91" t="s">
        <v>92</v>
      </c>
      <c r="D68" s="97">
        <v>1138</v>
      </c>
    </row>
    <row r="69" spans="1:4" s="1" customFormat="1" ht="15.75" customHeight="1">
      <c r="A69" s="97">
        <v>1355022</v>
      </c>
      <c r="B69" s="94" t="s">
        <v>116</v>
      </c>
      <c r="C69" s="96">
        <v>1086000</v>
      </c>
      <c r="D69" s="97">
        <v>911863</v>
      </c>
    </row>
    <row r="70" spans="1:4" s="1" customFormat="1" ht="15.75" customHeight="1">
      <c r="A70" s="97">
        <v>50459377</v>
      </c>
      <c r="B70" s="94" t="s">
        <v>115</v>
      </c>
      <c r="C70" s="96">
        <v>66223000</v>
      </c>
      <c r="D70" s="97">
        <v>47299957</v>
      </c>
    </row>
    <row r="71" spans="1:4" s="1" customFormat="1" ht="15.75" customHeight="1">
      <c r="A71" s="97">
        <v>10153</v>
      </c>
      <c r="B71" s="94" t="s">
        <v>114</v>
      </c>
      <c r="C71" s="96">
        <v>2000</v>
      </c>
      <c r="D71" s="96">
        <v>133860</v>
      </c>
    </row>
    <row r="72" spans="1:4" s="1" customFormat="1" ht="15.75" customHeight="1">
      <c r="A72" s="97">
        <v>765818</v>
      </c>
      <c r="B72" s="94" t="s">
        <v>113</v>
      </c>
      <c r="C72" s="96">
        <v>410000</v>
      </c>
      <c r="D72" s="96">
        <v>171183</v>
      </c>
    </row>
    <row r="73" spans="1:4" s="1" customFormat="1" ht="15.75" customHeight="1">
      <c r="A73" s="97">
        <v>2435</v>
      </c>
      <c r="B73" s="94" t="s">
        <v>112</v>
      </c>
      <c r="C73" s="96">
        <v>2000</v>
      </c>
      <c r="D73" s="96">
        <v>612</v>
      </c>
    </row>
    <row r="74" spans="1:4" s="1" customFormat="1" ht="15.75" customHeight="1">
      <c r="A74" s="97">
        <v>629938</v>
      </c>
      <c r="B74" s="94" t="s">
        <v>111</v>
      </c>
      <c r="C74" s="96">
        <v>168000</v>
      </c>
      <c r="D74" s="96">
        <v>1472035</v>
      </c>
    </row>
    <row r="75" spans="1:4" s="1" customFormat="1" ht="15.75" customHeight="1">
      <c r="A75" s="97">
        <v>15825</v>
      </c>
      <c r="B75" s="94" t="s">
        <v>110</v>
      </c>
      <c r="C75" s="96">
        <v>3000</v>
      </c>
      <c r="D75" s="96">
        <v>4772</v>
      </c>
    </row>
    <row r="76" spans="1:4" s="1" customFormat="1" ht="15.75" customHeight="1">
      <c r="A76" s="97">
        <v>3042776</v>
      </c>
      <c r="B76" s="94" t="s">
        <v>109</v>
      </c>
      <c r="C76" s="96">
        <v>4082000</v>
      </c>
      <c r="D76" s="96">
        <v>4348034</v>
      </c>
    </row>
    <row r="77" spans="1:4" s="1" customFormat="1" ht="15.75" customHeight="1">
      <c r="A77" s="97">
        <v>148</v>
      </c>
      <c r="B77" s="94" t="s">
        <v>108</v>
      </c>
      <c r="C77" s="91" t="s">
        <v>92</v>
      </c>
      <c r="D77" s="96">
        <v>264</v>
      </c>
    </row>
    <row r="78" spans="1:4" s="1" customFormat="1" ht="15.75" customHeight="1">
      <c r="A78" s="97">
        <v>27532908</v>
      </c>
      <c r="B78" s="94" t="s">
        <v>107</v>
      </c>
      <c r="C78" s="96">
        <v>51976000</v>
      </c>
      <c r="D78" s="96">
        <v>56616501</v>
      </c>
    </row>
    <row r="79" spans="1:4" s="1" customFormat="1" ht="15.75" customHeight="1">
      <c r="A79" s="97">
        <v>112250</v>
      </c>
      <c r="B79" s="94" t="s">
        <v>106</v>
      </c>
      <c r="C79" s="96">
        <v>110000</v>
      </c>
      <c r="D79" s="91" t="s">
        <v>92</v>
      </c>
    </row>
    <row r="80" spans="1:4" s="1" customFormat="1" ht="15.75" customHeight="1">
      <c r="A80" s="97">
        <v>103630</v>
      </c>
      <c r="B80" s="94" t="s">
        <v>105</v>
      </c>
      <c r="C80" s="91" t="s">
        <v>92</v>
      </c>
      <c r="D80" s="96">
        <v>152516</v>
      </c>
    </row>
    <row r="81" spans="1:4" s="1" customFormat="1" ht="15.75" customHeight="1">
      <c r="A81" s="91" t="s">
        <v>92</v>
      </c>
      <c r="B81" s="94" t="s">
        <v>104</v>
      </c>
      <c r="C81" s="91" t="s">
        <v>92</v>
      </c>
      <c r="D81" s="96">
        <v>23191607</v>
      </c>
    </row>
    <row r="82" spans="1:4" s="1" customFormat="1" ht="15.75" customHeight="1">
      <c r="A82" s="97">
        <v>193981</v>
      </c>
      <c r="B82" s="94" t="s">
        <v>103</v>
      </c>
      <c r="C82" s="92">
        <v>200000</v>
      </c>
      <c r="D82" s="97">
        <v>125467</v>
      </c>
    </row>
    <row r="83" spans="1:4" s="1" customFormat="1" ht="15.75" customHeight="1">
      <c r="A83" s="97">
        <v>1397</v>
      </c>
      <c r="B83" s="94" t="s">
        <v>102</v>
      </c>
      <c r="C83" s="91" t="s">
        <v>92</v>
      </c>
      <c r="D83" s="97">
        <v>1243</v>
      </c>
    </row>
    <row r="84" spans="1:4" s="1" customFormat="1" ht="15.75" customHeight="1">
      <c r="A84" s="97">
        <v>432767353</v>
      </c>
      <c r="B84" s="94" t="s">
        <v>101</v>
      </c>
      <c r="C84" s="96">
        <v>507241000</v>
      </c>
      <c r="D84" s="97">
        <v>418572334</v>
      </c>
    </row>
    <row r="85" spans="1:4" s="1" customFormat="1" ht="15.75" customHeight="1">
      <c r="A85" s="97">
        <v>34573826</v>
      </c>
      <c r="B85" s="94" t="s">
        <v>100</v>
      </c>
      <c r="C85" s="91" t="s">
        <v>92</v>
      </c>
      <c r="D85" s="97">
        <v>2402881</v>
      </c>
    </row>
    <row r="86" spans="1:4" s="1" customFormat="1" ht="15.75" customHeight="1">
      <c r="A86" s="98"/>
      <c r="B86" s="100" t="s">
        <v>99</v>
      </c>
      <c r="C86" s="99"/>
      <c r="D86" s="98"/>
    </row>
    <row r="87" spans="1:4" s="1" customFormat="1" ht="15.75" customHeight="1">
      <c r="A87" s="97">
        <v>477881980</v>
      </c>
      <c r="B87" s="94" t="s">
        <v>98</v>
      </c>
      <c r="C87" s="96">
        <v>534079000</v>
      </c>
      <c r="D87" s="97">
        <v>341065214</v>
      </c>
    </row>
    <row r="88" spans="1:4" s="1" customFormat="1" ht="15.75" customHeight="1">
      <c r="A88" s="97">
        <v>5594</v>
      </c>
      <c r="B88" s="94" t="s">
        <v>97</v>
      </c>
      <c r="C88" s="91" t="s">
        <v>92</v>
      </c>
      <c r="D88" s="96">
        <v>930689</v>
      </c>
    </row>
    <row r="89" spans="1:4" s="1" customFormat="1" ht="15.75" customHeight="1">
      <c r="A89" s="97">
        <v>402110</v>
      </c>
      <c r="B89" s="94" t="s">
        <v>96</v>
      </c>
      <c r="C89" s="91" t="s">
        <v>92</v>
      </c>
      <c r="D89" s="91" t="s">
        <v>92</v>
      </c>
    </row>
    <row r="90" spans="1:4" s="1" customFormat="1" ht="15.75" customHeight="1">
      <c r="A90" s="91" t="s">
        <v>92</v>
      </c>
      <c r="B90" s="94" t="s">
        <v>95</v>
      </c>
      <c r="C90" s="91" t="s">
        <v>92</v>
      </c>
      <c r="D90" s="96">
        <v>663496</v>
      </c>
    </row>
    <row r="91" spans="1:4" s="1" customFormat="1" ht="15.75" customHeight="1">
      <c r="A91" s="95">
        <v>8676595</v>
      </c>
      <c r="B91" s="94" t="s">
        <v>94</v>
      </c>
      <c r="C91" s="91" t="s">
        <v>92</v>
      </c>
      <c r="D91" s="92">
        <v>23272443</v>
      </c>
    </row>
    <row r="92" spans="1:4" s="1" customFormat="1" ht="15.75" customHeight="1">
      <c r="A92" s="91" t="s">
        <v>92</v>
      </c>
      <c r="B92" s="93" t="s">
        <v>93</v>
      </c>
      <c r="C92" s="92">
        <v>64747000</v>
      </c>
      <c r="D92" s="91" t="s">
        <v>92</v>
      </c>
    </row>
    <row r="93" spans="1:4" s="1" customFormat="1" ht="15.75" customHeight="1">
      <c r="A93" s="90">
        <f>SUM(A9:A38,A56:A92)</f>
        <v>1983711249</v>
      </c>
      <c r="B93" s="89" t="s">
        <v>91</v>
      </c>
      <c r="C93" s="88">
        <f>SUM(C9:C38,C56:C92)</f>
        <v>2380000000</v>
      </c>
      <c r="D93" s="88">
        <f>SUM(D9:D38,D56:D92)</f>
        <v>1865078023</v>
      </c>
    </row>
    <row r="94" spans="1:4" s="1" customFormat="1" ht="18.75" customHeight="1">
      <c r="A94"/>
      <c r="B94" s="63" t="s">
        <v>90</v>
      </c>
      <c r="C94"/>
      <c r="D94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22.5" customHeight="1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</sheetData>
  <sheetProtection/>
  <mergeCells count="7">
    <mergeCell ref="A2:D2"/>
    <mergeCell ref="A49:D49"/>
    <mergeCell ref="D7:D8"/>
    <mergeCell ref="C7:C8"/>
    <mergeCell ref="C54:C55"/>
    <mergeCell ref="D54:D55"/>
    <mergeCell ref="A39:D39"/>
  </mergeCells>
  <printOptions horizontalCentered="1"/>
  <pageMargins left="0.35433070866141736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4"/>
  <sheetViews>
    <sheetView showGridLines="0" rightToLeft="1" zoomScalePageLayoutView="0" workbookViewId="0" topLeftCell="A1">
      <selection activeCell="A72" sqref="A72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3" width="49.8515625" style="0" customWidth="1"/>
    <col min="4" max="4" width="14.00390625" style="0" customWidth="1"/>
    <col min="5" max="5" width="14.140625" style="0" customWidth="1"/>
  </cols>
  <sheetData>
    <row r="2" spans="1:5" s="1" customFormat="1" ht="24.75">
      <c r="A2" s="87" t="s">
        <v>236</v>
      </c>
      <c r="B2" s="87"/>
      <c r="C2" s="87"/>
      <c r="D2" s="87"/>
      <c r="E2" s="87"/>
    </row>
    <row r="3" spans="1:5" s="1" customFormat="1" ht="19.5" customHeight="1">
      <c r="A3" s="129" t="s">
        <v>198</v>
      </c>
      <c r="B3" s="160"/>
      <c r="C3" s="160"/>
      <c r="D3" s="160"/>
      <c r="E3" s="160"/>
    </row>
    <row r="4" spans="1:5" s="1" customFormat="1" ht="19.5" customHeight="1">
      <c r="A4" s="129" t="s">
        <v>197</v>
      </c>
      <c r="B4" s="160"/>
      <c r="C4" s="160"/>
      <c r="D4" s="160"/>
      <c r="E4" s="160"/>
    </row>
    <row r="5" spans="1:5" s="1" customFormat="1" ht="19.5" customHeight="1">
      <c r="A5" s="129" t="s">
        <v>196</v>
      </c>
      <c r="B5" s="160"/>
      <c r="C5" s="160"/>
      <c r="D5" s="160"/>
      <c r="E5" s="160"/>
    </row>
    <row r="6" spans="1:5" s="1" customFormat="1" ht="19.5" customHeight="1">
      <c r="A6" s="112"/>
      <c r="B6" s="159"/>
      <c r="C6" s="112"/>
      <c r="D6" s="112"/>
      <c r="E6" s="111" t="s">
        <v>130</v>
      </c>
    </row>
    <row r="7" spans="1:5" s="1" customFormat="1" ht="19.5" customHeight="1">
      <c r="A7" s="110" t="s">
        <v>195</v>
      </c>
      <c r="B7" s="158"/>
      <c r="C7" s="157"/>
      <c r="D7" s="156" t="s">
        <v>85</v>
      </c>
      <c r="E7" s="155"/>
    </row>
    <row r="8" spans="1:5" s="1" customFormat="1" ht="19.5" customHeight="1">
      <c r="A8" s="107" t="s">
        <v>42</v>
      </c>
      <c r="B8" s="154" t="s">
        <v>3</v>
      </c>
      <c r="C8" s="153"/>
      <c r="D8" s="105" t="s">
        <v>4</v>
      </c>
      <c r="E8" s="105" t="s">
        <v>195</v>
      </c>
    </row>
    <row r="9" spans="1:5" s="1" customFormat="1" ht="18.75" customHeight="1">
      <c r="A9" s="107">
        <v>2014</v>
      </c>
      <c r="B9" s="152"/>
      <c r="C9" s="151"/>
      <c r="D9" s="102"/>
      <c r="E9" s="102"/>
    </row>
    <row r="10" spans="1:5" s="1" customFormat="1" ht="21" customHeight="1">
      <c r="A10" s="169"/>
      <c r="B10" s="149" t="s">
        <v>7</v>
      </c>
      <c r="C10" s="140" t="s">
        <v>235</v>
      </c>
      <c r="D10" s="169"/>
      <c r="E10" s="169"/>
    </row>
    <row r="11" spans="1:5" s="1" customFormat="1" ht="21" customHeight="1">
      <c r="A11" s="95">
        <v>590</v>
      </c>
      <c r="B11" s="33"/>
      <c r="C11" s="138" t="s">
        <v>234</v>
      </c>
      <c r="D11" s="95">
        <v>1000</v>
      </c>
      <c r="E11" s="95">
        <v>9540</v>
      </c>
    </row>
    <row r="12" spans="1:5" s="1" customFormat="1" ht="19.5" customHeight="1">
      <c r="A12" s="95">
        <v>3358</v>
      </c>
      <c r="B12" s="33"/>
      <c r="C12" s="138" t="s">
        <v>162</v>
      </c>
      <c r="D12" s="95">
        <v>5000</v>
      </c>
      <c r="E12" s="95">
        <v>39822</v>
      </c>
    </row>
    <row r="13" spans="1:5" s="1" customFormat="1" ht="19.5" customHeight="1">
      <c r="A13" s="95">
        <v>412713</v>
      </c>
      <c r="B13" s="33"/>
      <c r="C13" s="138" t="s">
        <v>161</v>
      </c>
      <c r="D13" s="95">
        <v>500000</v>
      </c>
      <c r="E13" s="95">
        <v>477962</v>
      </c>
    </row>
    <row r="14" spans="1:5" s="1" customFormat="1" ht="19.5" customHeight="1">
      <c r="A14" s="95">
        <v>464365787</v>
      </c>
      <c r="B14" s="33"/>
      <c r="C14" s="138" t="s">
        <v>160</v>
      </c>
      <c r="D14" s="95">
        <v>526258000</v>
      </c>
      <c r="E14" s="95">
        <v>467366937</v>
      </c>
    </row>
    <row r="15" spans="1:5" s="1" customFormat="1" ht="19.5" customHeight="1">
      <c r="A15" s="95">
        <v>3884264</v>
      </c>
      <c r="B15" s="33"/>
      <c r="C15" s="138" t="s">
        <v>159</v>
      </c>
      <c r="D15" s="95">
        <v>3984000</v>
      </c>
      <c r="E15" s="95">
        <v>3651769</v>
      </c>
    </row>
    <row r="16" spans="1:5" s="1" customFormat="1" ht="20.25" customHeight="1">
      <c r="A16" s="95">
        <v>1116</v>
      </c>
      <c r="B16" s="33"/>
      <c r="C16" s="138" t="s">
        <v>145</v>
      </c>
      <c r="D16" s="95">
        <v>2000</v>
      </c>
      <c r="E16" s="95">
        <v>13234</v>
      </c>
    </row>
    <row r="17" spans="1:5" s="1" customFormat="1" ht="19.5" customHeight="1">
      <c r="A17" s="95">
        <v>1331703</v>
      </c>
      <c r="B17" s="33"/>
      <c r="C17" s="166" t="s">
        <v>233</v>
      </c>
      <c r="D17" s="95">
        <v>3702000</v>
      </c>
      <c r="E17" s="95">
        <v>1577655</v>
      </c>
    </row>
    <row r="18" spans="1:5" s="1" customFormat="1" ht="19.5" customHeight="1">
      <c r="A18" s="95">
        <v>51516</v>
      </c>
      <c r="B18" s="33"/>
      <c r="C18" s="138" t="s">
        <v>141</v>
      </c>
      <c r="D18" s="95">
        <v>6000</v>
      </c>
      <c r="E18" s="95">
        <v>79334</v>
      </c>
    </row>
    <row r="19" spans="1:5" s="1" customFormat="1" ht="19.5" customHeight="1">
      <c r="A19" s="95">
        <v>52436</v>
      </c>
      <c r="B19" s="33"/>
      <c r="C19" s="138" t="s">
        <v>232</v>
      </c>
      <c r="D19" s="95">
        <v>60000</v>
      </c>
      <c r="E19" s="95">
        <v>109585</v>
      </c>
    </row>
    <row r="20" spans="1:5" s="1" customFormat="1" ht="19.5" customHeight="1">
      <c r="A20" s="95">
        <v>5422</v>
      </c>
      <c r="B20" s="33"/>
      <c r="C20" s="138" t="s">
        <v>125</v>
      </c>
      <c r="D20" s="95">
        <v>7000</v>
      </c>
      <c r="E20" s="95">
        <v>11534</v>
      </c>
    </row>
    <row r="21" spans="1:5" s="1" customFormat="1" ht="19.5" customHeight="1">
      <c r="A21" s="95">
        <v>169402</v>
      </c>
      <c r="B21" s="33"/>
      <c r="C21" s="138" t="s">
        <v>124</v>
      </c>
      <c r="D21" s="95">
        <v>6000</v>
      </c>
      <c r="E21" s="95">
        <v>56209</v>
      </c>
    </row>
    <row r="22" spans="1:5" s="1" customFormat="1" ht="19.5" customHeight="1">
      <c r="A22" s="95">
        <v>10153</v>
      </c>
      <c r="B22" s="33"/>
      <c r="C22" s="138" t="s">
        <v>114</v>
      </c>
      <c r="D22" s="95">
        <v>2000</v>
      </c>
      <c r="E22" s="95">
        <v>133860</v>
      </c>
    </row>
    <row r="23" spans="1:5" s="1" customFormat="1" ht="19.5" customHeight="1">
      <c r="A23" s="95">
        <v>5236</v>
      </c>
      <c r="B23" s="33"/>
      <c r="C23" s="138" t="s">
        <v>117</v>
      </c>
      <c r="D23" s="91" t="s">
        <v>168</v>
      </c>
      <c r="E23" s="95">
        <v>1138</v>
      </c>
    </row>
    <row r="24" spans="1:5" s="1" customFormat="1" ht="21.75" customHeight="1">
      <c r="A24" s="137">
        <f>SUM(A11:A23)</f>
        <v>470293696</v>
      </c>
      <c r="B24" s="134"/>
      <c r="C24" s="136" t="s">
        <v>231</v>
      </c>
      <c r="D24" s="137">
        <f>SUM(D11:D23)</f>
        <v>534533000</v>
      </c>
      <c r="E24" s="137">
        <f>SUM(E11:E23)</f>
        <v>473528579</v>
      </c>
    </row>
    <row r="25" spans="1:5" s="1" customFormat="1" ht="21.75" customHeight="1">
      <c r="A25" s="137"/>
      <c r="B25" s="141" t="s">
        <v>8</v>
      </c>
      <c r="C25" s="140" t="s">
        <v>230</v>
      </c>
      <c r="D25" s="137"/>
      <c r="E25" s="137"/>
    </row>
    <row r="26" spans="1:5" s="1" customFormat="1" ht="21.75" customHeight="1">
      <c r="A26" s="95">
        <v>193981</v>
      </c>
      <c r="B26" s="38"/>
      <c r="C26" s="138" t="s">
        <v>103</v>
      </c>
      <c r="D26" s="95">
        <v>200000</v>
      </c>
      <c r="E26" s="95">
        <v>125467</v>
      </c>
    </row>
    <row r="27" spans="1:5" s="1" customFormat="1" ht="21.75" customHeight="1">
      <c r="A27" s="137">
        <f>SUM(A26)</f>
        <v>193981</v>
      </c>
      <c r="B27" s="134"/>
      <c r="C27" s="136" t="s">
        <v>229</v>
      </c>
      <c r="D27" s="137">
        <f>SUM(D26)</f>
        <v>200000</v>
      </c>
      <c r="E27" s="137">
        <f>SUM(E26)</f>
        <v>125467</v>
      </c>
    </row>
    <row r="28" spans="1:5" s="1" customFormat="1" ht="20.25" customHeight="1">
      <c r="A28" s="137"/>
      <c r="B28" s="141" t="s">
        <v>9</v>
      </c>
      <c r="C28" s="140" t="s">
        <v>228</v>
      </c>
      <c r="D28" s="137"/>
      <c r="E28" s="137"/>
    </row>
    <row r="29" spans="1:5" s="1" customFormat="1" ht="19.5" customHeight="1">
      <c r="A29" s="95">
        <v>223161</v>
      </c>
      <c r="B29" s="33"/>
      <c r="C29" s="138" t="s">
        <v>158</v>
      </c>
      <c r="D29" s="95">
        <v>266000</v>
      </c>
      <c r="E29" s="95">
        <v>249186</v>
      </c>
    </row>
    <row r="30" spans="1:5" s="1" customFormat="1" ht="19.5" customHeight="1">
      <c r="A30" s="95">
        <v>352834</v>
      </c>
      <c r="B30" s="33"/>
      <c r="C30" s="138" t="s">
        <v>153</v>
      </c>
      <c r="D30" s="95">
        <v>413000</v>
      </c>
      <c r="E30" s="95">
        <v>394298</v>
      </c>
    </row>
    <row r="31" spans="1:5" s="1" customFormat="1" ht="19.5" customHeight="1">
      <c r="A31" s="95">
        <v>7154</v>
      </c>
      <c r="B31" s="33"/>
      <c r="C31" s="138" t="s">
        <v>143</v>
      </c>
      <c r="D31" s="95">
        <v>3000</v>
      </c>
      <c r="E31" s="95">
        <v>10708</v>
      </c>
    </row>
    <row r="32" spans="1:5" s="1" customFormat="1" ht="19.5" customHeight="1">
      <c r="A32" s="95">
        <v>2608239</v>
      </c>
      <c r="B32" s="33"/>
      <c r="C32" s="138" t="s">
        <v>227</v>
      </c>
      <c r="D32" s="95">
        <v>3170000</v>
      </c>
      <c r="E32" s="95">
        <v>847279</v>
      </c>
    </row>
    <row r="33" spans="1:5" s="1" customFormat="1" ht="19.5" customHeight="1">
      <c r="A33" s="95">
        <v>3042776</v>
      </c>
      <c r="B33" s="33"/>
      <c r="C33" s="138" t="s">
        <v>109</v>
      </c>
      <c r="D33" s="95">
        <v>4082000</v>
      </c>
      <c r="E33" s="95">
        <v>4348035</v>
      </c>
    </row>
    <row r="34" spans="1:5" s="1" customFormat="1" ht="19.5" customHeight="1">
      <c r="A34" s="95">
        <v>112250</v>
      </c>
      <c r="B34" s="141"/>
      <c r="C34" s="138" t="s">
        <v>226</v>
      </c>
      <c r="D34" s="95">
        <v>110000</v>
      </c>
      <c r="E34" s="91" t="s">
        <v>168</v>
      </c>
    </row>
    <row r="35" spans="1:5" s="1" customFormat="1" ht="19.5" customHeight="1">
      <c r="A35" s="95">
        <v>1397</v>
      </c>
      <c r="B35" s="33"/>
      <c r="C35" s="165" t="s">
        <v>102</v>
      </c>
      <c r="D35" s="91" t="s">
        <v>168</v>
      </c>
      <c r="E35" s="95">
        <v>1243</v>
      </c>
    </row>
    <row r="36" spans="1:5" s="1" customFormat="1" ht="19.5" customHeight="1">
      <c r="A36" s="95">
        <v>432767353</v>
      </c>
      <c r="B36" s="33"/>
      <c r="C36" s="138" t="s">
        <v>101</v>
      </c>
      <c r="D36" s="95">
        <v>507241000</v>
      </c>
      <c r="E36" s="95">
        <v>418572334</v>
      </c>
    </row>
    <row r="37" spans="1:5" s="1" customFormat="1" ht="21.75" customHeight="1">
      <c r="A37" s="132">
        <f>SUM(A29:A36)</f>
        <v>439115164</v>
      </c>
      <c r="B37" s="134"/>
      <c r="C37" s="133" t="s">
        <v>225</v>
      </c>
      <c r="D37" s="132">
        <f>SUM(D29:D36)</f>
        <v>515285000</v>
      </c>
      <c r="E37" s="132">
        <f>SUM(E29:E36)</f>
        <v>424423083</v>
      </c>
    </row>
    <row r="38" spans="1:5" s="1" customFormat="1" ht="18" customHeight="1">
      <c r="A38"/>
      <c r="B38"/>
      <c r="C38"/>
      <c r="D38"/>
      <c r="E38"/>
    </row>
    <row r="39" spans="1:5" s="1" customFormat="1" ht="12.75" customHeight="1">
      <c r="A39"/>
      <c r="B39"/>
      <c r="C39" s="168" t="s">
        <v>224</v>
      </c>
      <c r="D39"/>
      <c r="E39"/>
    </row>
    <row r="40" spans="1:5" s="1" customFormat="1" ht="12.75" customHeight="1">
      <c r="A40"/>
      <c r="B40"/>
      <c r="C40"/>
      <c r="D40"/>
      <c r="E40"/>
    </row>
    <row r="41" spans="1:5" s="1" customFormat="1" ht="12.75" customHeight="1">
      <c r="A41"/>
      <c r="B41"/>
      <c r="D41"/>
      <c r="E41"/>
    </row>
    <row r="42" spans="1:5" s="1" customFormat="1" ht="12.75" customHeight="1">
      <c r="A42"/>
      <c r="B42"/>
      <c r="C42"/>
      <c r="D42"/>
      <c r="E42"/>
    </row>
    <row r="43" spans="1:5" s="1" customFormat="1" ht="16.5" customHeight="1">
      <c r="A43" s="167"/>
      <c r="B43" s="112"/>
      <c r="C43" s="112"/>
      <c r="D43" s="112"/>
      <c r="E43" s="112"/>
    </row>
    <row r="44" spans="1:5" s="1" customFormat="1" ht="16.5" customHeight="1">
      <c r="A44" s="87" t="s">
        <v>199</v>
      </c>
      <c r="B44" s="87"/>
      <c r="C44" s="87"/>
      <c r="D44" s="87"/>
      <c r="E44" s="87"/>
    </row>
    <row r="45" spans="1:5" s="1" customFormat="1" ht="18.75" customHeight="1">
      <c r="A45" s="129" t="s">
        <v>198</v>
      </c>
      <c r="B45" s="160"/>
      <c r="C45" s="160"/>
      <c r="D45" s="160"/>
      <c r="E45" s="160"/>
    </row>
    <row r="46" spans="1:5" s="1" customFormat="1" ht="19.5" customHeight="1">
      <c r="A46" s="129" t="s">
        <v>197</v>
      </c>
      <c r="B46" s="160"/>
      <c r="C46" s="160"/>
      <c r="D46" s="160"/>
      <c r="E46" s="160"/>
    </row>
    <row r="47" spans="1:5" s="1" customFormat="1" ht="19.5" customHeight="1">
      <c r="A47" s="129" t="s">
        <v>196</v>
      </c>
      <c r="B47" s="160"/>
      <c r="C47" s="160"/>
      <c r="D47" s="160"/>
      <c r="E47" s="160"/>
    </row>
    <row r="48" spans="1:5" s="1" customFormat="1" ht="16.5" customHeight="1">
      <c r="A48" s="112"/>
      <c r="B48" s="159"/>
      <c r="C48" s="112"/>
      <c r="D48" s="112"/>
      <c r="E48" s="111" t="s">
        <v>130</v>
      </c>
    </row>
    <row r="49" spans="1:5" s="1" customFormat="1" ht="16.5" customHeight="1">
      <c r="A49" s="110" t="s">
        <v>195</v>
      </c>
      <c r="B49" s="158"/>
      <c r="C49" s="157"/>
      <c r="D49" s="156" t="s">
        <v>85</v>
      </c>
      <c r="E49" s="155"/>
    </row>
    <row r="50" spans="1:5" s="1" customFormat="1" ht="18" customHeight="1">
      <c r="A50" s="107" t="s">
        <v>42</v>
      </c>
      <c r="B50" s="154" t="s">
        <v>3</v>
      </c>
      <c r="C50" s="153"/>
      <c r="D50" s="105" t="s">
        <v>4</v>
      </c>
      <c r="E50" s="105" t="s">
        <v>195</v>
      </c>
    </row>
    <row r="51" spans="1:5" s="1" customFormat="1" ht="15" customHeight="1">
      <c r="A51" s="107">
        <v>2014</v>
      </c>
      <c r="B51" s="152"/>
      <c r="C51" s="151"/>
      <c r="D51" s="102"/>
      <c r="E51" s="102"/>
    </row>
    <row r="52" spans="1:5" s="1" customFormat="1" ht="18.75" customHeight="1">
      <c r="A52" s="142"/>
      <c r="B52" s="141" t="s">
        <v>10</v>
      </c>
      <c r="C52" s="140" t="s">
        <v>223</v>
      </c>
      <c r="D52" s="142"/>
      <c r="E52" s="142"/>
    </row>
    <row r="53" spans="1:5" s="1" customFormat="1" ht="18.75" customHeight="1">
      <c r="A53" s="95">
        <v>585</v>
      </c>
      <c r="B53" s="141"/>
      <c r="C53" s="166" t="s">
        <v>222</v>
      </c>
      <c r="D53" s="91" t="s">
        <v>168</v>
      </c>
      <c r="E53" s="95">
        <v>148</v>
      </c>
    </row>
    <row r="54" spans="1:5" s="1" customFormat="1" ht="18.75" customHeight="1">
      <c r="A54" s="95">
        <v>7751</v>
      </c>
      <c r="B54" s="141"/>
      <c r="C54" s="165" t="s">
        <v>221</v>
      </c>
      <c r="D54" s="95">
        <v>10000</v>
      </c>
      <c r="E54" s="95">
        <v>15393</v>
      </c>
    </row>
    <row r="55" spans="1:5" s="1" customFormat="1" ht="18" customHeight="1">
      <c r="A55" s="95">
        <v>2574356</v>
      </c>
      <c r="B55" s="33"/>
      <c r="C55" s="165" t="s">
        <v>151</v>
      </c>
      <c r="D55" s="95">
        <v>2274000</v>
      </c>
      <c r="E55" s="95">
        <v>2515361</v>
      </c>
    </row>
    <row r="56" spans="1:5" s="1" customFormat="1" ht="18" customHeight="1">
      <c r="A56" s="95">
        <v>3727791</v>
      </c>
      <c r="B56" s="33"/>
      <c r="C56" s="165" t="s">
        <v>139</v>
      </c>
      <c r="D56" s="95">
        <v>2961000</v>
      </c>
      <c r="E56" s="95">
        <v>485156</v>
      </c>
    </row>
    <row r="57" spans="1:5" s="1" customFormat="1" ht="18" customHeight="1">
      <c r="A57" s="95">
        <v>608432</v>
      </c>
      <c r="B57" s="33"/>
      <c r="C57" s="138" t="s">
        <v>135</v>
      </c>
      <c r="D57" s="91" t="s">
        <v>168</v>
      </c>
      <c r="E57" s="95">
        <v>163730</v>
      </c>
    </row>
    <row r="58" spans="1:5" s="1" customFormat="1" ht="18" customHeight="1">
      <c r="A58" s="95">
        <v>1911916</v>
      </c>
      <c r="B58" s="33"/>
      <c r="C58" s="138" t="s">
        <v>220</v>
      </c>
      <c r="D58" s="95">
        <v>857000</v>
      </c>
      <c r="E58" s="95">
        <v>3901087</v>
      </c>
    </row>
    <row r="59" spans="1:5" s="1" customFormat="1" ht="18" customHeight="1">
      <c r="A59" s="95">
        <v>402</v>
      </c>
      <c r="B59" s="33"/>
      <c r="C59" s="138" t="s">
        <v>219</v>
      </c>
      <c r="D59" s="91" t="s">
        <v>168</v>
      </c>
      <c r="E59" s="95">
        <v>2400</v>
      </c>
    </row>
    <row r="60" spans="1:5" s="1" customFormat="1" ht="18" customHeight="1">
      <c r="A60" s="95">
        <v>15869</v>
      </c>
      <c r="B60" s="33"/>
      <c r="C60" s="138" t="s">
        <v>120</v>
      </c>
      <c r="D60" s="95">
        <v>5000</v>
      </c>
      <c r="E60" s="95">
        <v>13189</v>
      </c>
    </row>
    <row r="61" spans="1:5" s="1" customFormat="1" ht="18" customHeight="1">
      <c r="A61" s="95">
        <v>23106</v>
      </c>
      <c r="B61" s="33"/>
      <c r="C61" s="138" t="s">
        <v>218</v>
      </c>
      <c r="D61" s="95">
        <v>53000</v>
      </c>
      <c r="E61" s="95">
        <v>8099</v>
      </c>
    </row>
    <row r="62" spans="1:5" s="1" customFormat="1" ht="18" customHeight="1">
      <c r="A62" s="95">
        <v>2435</v>
      </c>
      <c r="B62" s="33"/>
      <c r="C62" s="138" t="s">
        <v>217</v>
      </c>
      <c r="D62" s="95">
        <v>2000</v>
      </c>
      <c r="E62" s="95">
        <v>612</v>
      </c>
    </row>
    <row r="63" spans="1:5" s="1" customFormat="1" ht="18" customHeight="1">
      <c r="A63" s="95">
        <v>971808</v>
      </c>
      <c r="B63" s="33"/>
      <c r="C63" s="138" t="s">
        <v>216</v>
      </c>
      <c r="D63" s="95">
        <v>1300000</v>
      </c>
      <c r="E63" s="95">
        <v>2369332</v>
      </c>
    </row>
    <row r="64" spans="1:5" s="1" customFormat="1" ht="18" customHeight="1">
      <c r="A64" s="95">
        <v>149</v>
      </c>
      <c r="B64" s="33"/>
      <c r="C64" s="138" t="s">
        <v>108</v>
      </c>
      <c r="D64" s="91" t="s">
        <v>168</v>
      </c>
      <c r="E64" s="95">
        <v>264</v>
      </c>
    </row>
    <row r="65" spans="1:5" s="1" customFormat="1" ht="17.25" customHeight="1">
      <c r="A65" s="132">
        <f>SUM(A53:A64)</f>
        <v>9844600</v>
      </c>
      <c r="B65" s="134"/>
      <c r="C65" s="133" t="s">
        <v>215</v>
      </c>
      <c r="D65" s="132">
        <f>SUM(D53:D63)</f>
        <v>7462000</v>
      </c>
      <c r="E65" s="132">
        <f>SUM(E53:E64)</f>
        <v>9474771</v>
      </c>
    </row>
    <row r="66" spans="1:5" s="1" customFormat="1" ht="16.5" customHeight="1">
      <c r="A66" s="137"/>
      <c r="B66" s="149" t="s">
        <v>11</v>
      </c>
      <c r="C66" s="140" t="s">
        <v>214</v>
      </c>
      <c r="D66" s="137"/>
      <c r="E66" s="137"/>
    </row>
    <row r="67" spans="1:5" s="1" customFormat="1" ht="17.25" customHeight="1">
      <c r="A67" s="95">
        <v>24857459</v>
      </c>
      <c r="B67" s="33"/>
      <c r="C67" s="138" t="s">
        <v>152</v>
      </c>
      <c r="D67" s="95">
        <v>29229000</v>
      </c>
      <c r="E67" s="95">
        <v>27709374</v>
      </c>
    </row>
    <row r="68" spans="1:5" s="1" customFormat="1" ht="16.5" customHeight="1">
      <c r="A68" s="137">
        <f>SUM(A67:A67)</f>
        <v>24857459</v>
      </c>
      <c r="B68" s="134"/>
      <c r="C68" s="136" t="s">
        <v>213</v>
      </c>
      <c r="D68" s="137">
        <f>SUM(D66:D67)</f>
        <v>29229000</v>
      </c>
      <c r="E68" s="137">
        <f>SUM(E67:E67)</f>
        <v>27709374</v>
      </c>
    </row>
    <row r="69" spans="1:5" s="1" customFormat="1" ht="16.5" customHeight="1">
      <c r="A69" s="137"/>
      <c r="B69" s="141" t="s">
        <v>12</v>
      </c>
      <c r="C69" s="140" t="s">
        <v>212</v>
      </c>
      <c r="D69" s="137"/>
      <c r="E69" s="137"/>
    </row>
    <row r="70" spans="1:5" s="1" customFormat="1" ht="18" customHeight="1">
      <c r="A70" s="95">
        <v>2699941</v>
      </c>
      <c r="B70" s="33"/>
      <c r="C70" s="138" t="s">
        <v>150</v>
      </c>
      <c r="D70" s="95">
        <v>1353000</v>
      </c>
      <c r="E70" s="95">
        <v>1679122</v>
      </c>
    </row>
    <row r="71" spans="1:5" s="1" customFormat="1" ht="18" customHeight="1">
      <c r="A71" s="95">
        <v>22788</v>
      </c>
      <c r="B71" s="33"/>
      <c r="C71" s="138" t="s">
        <v>140</v>
      </c>
      <c r="D71" s="95">
        <v>8000</v>
      </c>
      <c r="E71" s="95">
        <v>8371</v>
      </c>
    </row>
    <row r="72" spans="1:5" s="1" customFormat="1" ht="18" customHeight="1">
      <c r="A72" s="91" t="s">
        <v>168</v>
      </c>
      <c r="B72" s="33"/>
      <c r="C72" s="138" t="s">
        <v>211</v>
      </c>
      <c r="D72" s="91" t="s">
        <v>168</v>
      </c>
      <c r="E72" s="95">
        <v>39729</v>
      </c>
    </row>
    <row r="73" spans="1:5" s="1" customFormat="1" ht="18" customHeight="1">
      <c r="A73" s="95">
        <v>156849157</v>
      </c>
      <c r="B73" s="33"/>
      <c r="C73" s="138" t="s">
        <v>210</v>
      </c>
      <c r="D73" s="95">
        <v>246760000</v>
      </c>
      <c r="E73" s="95">
        <v>185836439</v>
      </c>
    </row>
    <row r="74" spans="1:5" s="1" customFormat="1" ht="18" customHeight="1">
      <c r="A74" s="95">
        <v>15825</v>
      </c>
      <c r="B74" s="33"/>
      <c r="C74" s="138" t="s">
        <v>110</v>
      </c>
      <c r="D74" s="95">
        <v>3000</v>
      </c>
      <c r="E74" s="95">
        <v>4772</v>
      </c>
    </row>
    <row r="75" spans="1:5" s="1" customFormat="1" ht="18" customHeight="1">
      <c r="A75" s="95">
        <v>402110</v>
      </c>
      <c r="B75" s="33"/>
      <c r="C75" s="138" t="s">
        <v>209</v>
      </c>
      <c r="D75" s="91" t="s">
        <v>168</v>
      </c>
      <c r="E75" s="91" t="s">
        <v>168</v>
      </c>
    </row>
    <row r="76" spans="1:5" s="1" customFormat="1" ht="18.75" customHeight="1">
      <c r="A76" s="132">
        <f>SUM(A70:A75)</f>
        <v>159989821</v>
      </c>
      <c r="B76" s="134"/>
      <c r="C76" s="133" t="s">
        <v>208</v>
      </c>
      <c r="D76" s="132">
        <f>SUM(D70:D75)</f>
        <v>248124000</v>
      </c>
      <c r="E76" s="132">
        <f>SUM(E70:E75)</f>
        <v>187568433</v>
      </c>
    </row>
    <row r="77" spans="1:5" s="1" customFormat="1" ht="18.75" customHeight="1">
      <c r="A77" s="137"/>
      <c r="B77" s="141" t="s">
        <v>16</v>
      </c>
      <c r="C77" s="140" t="s">
        <v>207</v>
      </c>
      <c r="D77" s="137"/>
      <c r="E77" s="137"/>
    </row>
    <row r="78" spans="1:5" s="1" customFormat="1" ht="17.25" customHeight="1">
      <c r="A78" s="95">
        <v>64169610</v>
      </c>
      <c r="B78" s="33"/>
      <c r="C78" s="138" t="s">
        <v>206</v>
      </c>
      <c r="D78" s="95">
        <v>63823000</v>
      </c>
      <c r="E78" s="95">
        <v>69929842</v>
      </c>
    </row>
    <row r="79" spans="1:5" s="1" customFormat="1" ht="17.25" customHeight="1">
      <c r="A79" s="95">
        <v>43986144</v>
      </c>
      <c r="B79" s="33"/>
      <c r="C79" s="138" t="s">
        <v>205</v>
      </c>
      <c r="D79" s="95">
        <v>35360000</v>
      </c>
      <c r="E79" s="95">
        <v>51908513</v>
      </c>
    </row>
    <row r="80" spans="1:5" s="1" customFormat="1" ht="17.25" customHeight="1">
      <c r="A80" s="95">
        <v>41799</v>
      </c>
      <c r="B80" s="33"/>
      <c r="C80" s="138" t="s">
        <v>204</v>
      </c>
      <c r="D80" s="95">
        <v>8000</v>
      </c>
      <c r="E80" s="95">
        <v>163453</v>
      </c>
    </row>
    <row r="81" spans="1:5" s="1" customFormat="1" ht="17.25" customHeight="1">
      <c r="A81" s="95">
        <v>15243996</v>
      </c>
      <c r="B81" s="33"/>
      <c r="C81" s="138" t="s">
        <v>203</v>
      </c>
      <c r="D81" s="95">
        <v>13362000</v>
      </c>
      <c r="E81" s="95">
        <v>17750388</v>
      </c>
    </row>
    <row r="82" spans="1:5" s="1" customFormat="1" ht="17.25" customHeight="1">
      <c r="A82" s="95">
        <v>14724531</v>
      </c>
      <c r="B82" s="150"/>
      <c r="C82" s="138" t="s">
        <v>144</v>
      </c>
      <c r="D82" s="95">
        <v>15086000</v>
      </c>
      <c r="E82" s="95">
        <v>14722147</v>
      </c>
    </row>
    <row r="83" spans="1:5" s="1" customFormat="1" ht="17.25" customHeight="1">
      <c r="A83" s="95">
        <v>1355022</v>
      </c>
      <c r="B83" s="150"/>
      <c r="C83" s="138" t="s">
        <v>116</v>
      </c>
      <c r="D83" s="95">
        <v>1086000</v>
      </c>
      <c r="E83" s="95">
        <v>911863</v>
      </c>
    </row>
    <row r="84" spans="1:5" s="1" customFormat="1" ht="17.25" customHeight="1">
      <c r="A84" s="95">
        <v>50459377</v>
      </c>
      <c r="B84" s="150"/>
      <c r="C84" s="138" t="s">
        <v>202</v>
      </c>
      <c r="D84" s="95">
        <v>66223000</v>
      </c>
      <c r="E84" s="95">
        <v>47299957</v>
      </c>
    </row>
    <row r="85" spans="1:5" s="1" customFormat="1" ht="19.5" customHeight="1">
      <c r="A85" s="132">
        <f>SUM(A78:A84)</f>
        <v>189980479</v>
      </c>
      <c r="B85" s="164"/>
      <c r="C85" s="133" t="s">
        <v>201</v>
      </c>
      <c r="D85" s="132">
        <f>SUM(D78:D84)</f>
        <v>194948000</v>
      </c>
      <c r="E85" s="132">
        <f>SUM(E78:E84)</f>
        <v>202686163</v>
      </c>
    </row>
    <row r="86" spans="1:5" s="1" customFormat="1" ht="19.5" customHeight="1">
      <c r="A86" s="163"/>
      <c r="B86" s="162"/>
      <c r="C86" s="162"/>
      <c r="D86" s="162"/>
      <c r="E86" s="162"/>
    </row>
    <row r="87" spans="2:5" s="1" customFormat="1" ht="12.75" customHeight="1">
      <c r="B87" s="112"/>
      <c r="C87" s="130" t="s">
        <v>200</v>
      </c>
      <c r="D87" s="112"/>
      <c r="E87" s="112"/>
    </row>
    <row r="88" spans="1:5" s="1" customFormat="1" ht="12.75" customHeight="1">
      <c r="A88"/>
      <c r="B88"/>
      <c r="C88"/>
      <c r="D88"/>
      <c r="E88"/>
    </row>
    <row r="89" s="1" customFormat="1" ht="16.5" customHeight="1"/>
    <row r="90" spans="1:5" s="1" customFormat="1" ht="12.75" customHeight="1">
      <c r="A90"/>
      <c r="B90"/>
      <c r="C90"/>
      <c r="D90"/>
      <c r="E90"/>
    </row>
    <row r="91" spans="1:5" s="1" customFormat="1" ht="11.25" customHeight="1" hidden="1">
      <c r="A91"/>
      <c r="B91"/>
      <c r="C91"/>
      <c r="D91"/>
      <c r="E91"/>
    </row>
    <row r="92" spans="1:5" s="1" customFormat="1" ht="11.25" customHeight="1">
      <c r="A92"/>
      <c r="B92"/>
      <c r="C92"/>
      <c r="D92"/>
      <c r="E92"/>
    </row>
    <row r="93" spans="1:5" s="1" customFormat="1" ht="16.5" customHeight="1">
      <c r="A93" s="161" t="s">
        <v>199</v>
      </c>
      <c r="B93" s="161"/>
      <c r="C93" s="161"/>
      <c r="D93" s="161"/>
      <c r="E93" s="161"/>
    </row>
    <row r="94" spans="1:5" s="1" customFormat="1" ht="16.5" customHeight="1">
      <c r="A94" s="129" t="s">
        <v>198</v>
      </c>
      <c r="B94" s="160"/>
      <c r="C94" s="160"/>
      <c r="D94" s="160"/>
      <c r="E94" s="160"/>
    </row>
    <row r="95" spans="1:5" s="1" customFormat="1" ht="16.5" customHeight="1">
      <c r="A95" s="129" t="s">
        <v>197</v>
      </c>
      <c r="B95" s="160"/>
      <c r="C95" s="160"/>
      <c r="D95" s="160"/>
      <c r="E95" s="160"/>
    </row>
    <row r="96" spans="1:5" s="1" customFormat="1" ht="16.5" customHeight="1">
      <c r="A96" s="129" t="s">
        <v>196</v>
      </c>
      <c r="B96" s="160"/>
      <c r="C96" s="160"/>
      <c r="D96" s="160"/>
      <c r="E96" s="160"/>
    </row>
    <row r="97" spans="1:5" s="1" customFormat="1" ht="16.5" customHeight="1">
      <c r="A97" s="112"/>
      <c r="B97" s="159"/>
      <c r="C97" s="112"/>
      <c r="D97" s="112"/>
      <c r="E97" s="111" t="s">
        <v>130</v>
      </c>
    </row>
    <row r="98" spans="1:5" s="1" customFormat="1" ht="18.75" customHeight="1">
      <c r="A98" s="110" t="s">
        <v>195</v>
      </c>
      <c r="B98" s="158"/>
      <c r="C98" s="157"/>
      <c r="D98" s="156" t="s">
        <v>85</v>
      </c>
      <c r="E98" s="155"/>
    </row>
    <row r="99" spans="1:5" s="1" customFormat="1" ht="18.75" customHeight="1">
      <c r="A99" s="107" t="s">
        <v>42</v>
      </c>
      <c r="B99" s="154" t="s">
        <v>3</v>
      </c>
      <c r="C99" s="153"/>
      <c r="D99" s="105" t="s">
        <v>4</v>
      </c>
      <c r="E99" s="105" t="s">
        <v>195</v>
      </c>
    </row>
    <row r="100" spans="1:5" ht="18.75" customHeight="1">
      <c r="A100" s="107">
        <v>2014</v>
      </c>
      <c r="B100" s="152"/>
      <c r="C100" s="151"/>
      <c r="D100" s="102"/>
      <c r="E100" s="102"/>
    </row>
    <row r="101" spans="1:5" ht="18.75" customHeight="1">
      <c r="A101" s="142"/>
      <c r="B101" s="141" t="s">
        <v>47</v>
      </c>
      <c r="C101" s="140" t="s">
        <v>194</v>
      </c>
      <c r="D101" s="142"/>
      <c r="E101" s="142"/>
    </row>
    <row r="102" spans="1:5" ht="13.5" customHeight="1">
      <c r="A102" s="95">
        <v>661896</v>
      </c>
      <c r="B102" s="33"/>
      <c r="C102" s="138" t="s">
        <v>157</v>
      </c>
      <c r="D102" s="95">
        <v>569000</v>
      </c>
      <c r="E102" s="95">
        <v>572001</v>
      </c>
    </row>
    <row r="103" spans="1:5" ht="13.5" customHeight="1">
      <c r="A103" s="95">
        <v>345</v>
      </c>
      <c r="B103" s="33"/>
      <c r="C103" s="138" t="s">
        <v>193</v>
      </c>
      <c r="D103" s="91" t="s">
        <v>168</v>
      </c>
      <c r="E103" s="95">
        <v>5593</v>
      </c>
    </row>
    <row r="104" spans="1:5" ht="13.5" customHeight="1">
      <c r="A104" s="95">
        <v>693225</v>
      </c>
      <c r="B104" s="33"/>
      <c r="C104" s="138" t="s">
        <v>192</v>
      </c>
      <c r="D104" s="95">
        <v>407000</v>
      </c>
      <c r="E104" s="95">
        <v>517919</v>
      </c>
    </row>
    <row r="105" spans="1:5" ht="13.5" customHeight="1">
      <c r="A105" s="95">
        <v>444060</v>
      </c>
      <c r="B105" s="33"/>
      <c r="C105" s="138" t="s">
        <v>136</v>
      </c>
      <c r="D105" s="95">
        <v>500000</v>
      </c>
      <c r="E105" s="95">
        <v>1197136</v>
      </c>
    </row>
    <row r="106" spans="1:5" ht="13.5" customHeight="1">
      <c r="A106" s="95">
        <v>612597</v>
      </c>
      <c r="B106" s="33"/>
      <c r="C106" s="138" t="s">
        <v>126</v>
      </c>
      <c r="D106" s="95">
        <v>238000</v>
      </c>
      <c r="E106" s="95">
        <v>289456</v>
      </c>
    </row>
    <row r="107" spans="1:5" ht="13.5" customHeight="1">
      <c r="A107" s="91" t="s">
        <v>168</v>
      </c>
      <c r="B107" s="33"/>
      <c r="C107" s="138" t="s">
        <v>191</v>
      </c>
      <c r="D107" s="91" t="s">
        <v>168</v>
      </c>
      <c r="E107" s="95">
        <v>5326</v>
      </c>
    </row>
    <row r="108" spans="1:5" ht="13.5" customHeight="1">
      <c r="A108" s="95">
        <v>242377</v>
      </c>
      <c r="B108" s="33"/>
      <c r="C108" s="138" t="s">
        <v>122</v>
      </c>
      <c r="D108" s="95">
        <v>258000</v>
      </c>
      <c r="E108" s="95">
        <v>218513</v>
      </c>
    </row>
    <row r="109" spans="1:5" ht="13.5" customHeight="1">
      <c r="A109" s="95">
        <v>765818</v>
      </c>
      <c r="B109" s="33"/>
      <c r="C109" s="138" t="s">
        <v>113</v>
      </c>
      <c r="D109" s="95">
        <v>410000</v>
      </c>
      <c r="E109" s="95">
        <v>171183</v>
      </c>
    </row>
    <row r="110" spans="1:5" ht="20.25" customHeight="1">
      <c r="A110" s="137">
        <f>SUM(A102:A109)</f>
        <v>3420318</v>
      </c>
      <c r="B110" s="134"/>
      <c r="C110" s="136" t="s">
        <v>190</v>
      </c>
      <c r="D110" s="137">
        <f>SUM(D102:D109)</f>
        <v>2382000</v>
      </c>
      <c r="E110" s="137">
        <f>SUM(E102:E109)</f>
        <v>2977127</v>
      </c>
    </row>
    <row r="111" spans="1:5" ht="19.5" customHeight="1">
      <c r="A111" s="137"/>
      <c r="B111" s="141" t="s">
        <v>17</v>
      </c>
      <c r="C111" s="140" t="s">
        <v>189</v>
      </c>
      <c r="D111" s="137"/>
      <c r="E111" s="137"/>
    </row>
    <row r="112" spans="1:5" ht="15" customHeight="1">
      <c r="A112" s="95">
        <v>10105020</v>
      </c>
      <c r="B112" s="33"/>
      <c r="C112" s="138" t="s">
        <v>188</v>
      </c>
      <c r="D112" s="95">
        <v>6701000</v>
      </c>
      <c r="E112" s="95">
        <v>16514278</v>
      </c>
    </row>
    <row r="113" spans="1:5" ht="15" customHeight="1">
      <c r="A113" s="95">
        <v>34573826</v>
      </c>
      <c r="B113" s="150"/>
      <c r="C113" s="138" t="s">
        <v>100</v>
      </c>
      <c r="D113" s="91" t="s">
        <v>168</v>
      </c>
      <c r="E113" s="95">
        <v>2402881</v>
      </c>
    </row>
    <row r="114" spans="1:5" ht="20.25" customHeight="1">
      <c r="A114" s="132">
        <f>SUM(A112:A113)</f>
        <v>44678846</v>
      </c>
      <c r="B114" s="134"/>
      <c r="C114" s="133" t="s">
        <v>187</v>
      </c>
      <c r="D114" s="132">
        <f>SUM(D112:D112)</f>
        <v>6701000</v>
      </c>
      <c r="E114" s="132">
        <f>SUM(E112:E113)</f>
        <v>18917159</v>
      </c>
    </row>
    <row r="115" spans="1:5" ht="20.25" customHeight="1">
      <c r="A115" s="137"/>
      <c r="B115" s="149" t="s">
        <v>19</v>
      </c>
      <c r="C115" s="140" t="s">
        <v>186</v>
      </c>
      <c r="D115" s="137"/>
      <c r="E115" s="137"/>
    </row>
    <row r="116" spans="1:5" ht="15.75" customHeight="1">
      <c r="A116" s="95">
        <v>8558001</v>
      </c>
      <c r="B116" s="33"/>
      <c r="C116" s="138" t="s">
        <v>185</v>
      </c>
      <c r="D116" s="95">
        <v>5818000</v>
      </c>
      <c r="E116" s="95">
        <v>6936694</v>
      </c>
    </row>
    <row r="117" spans="1:5" ht="19.5" customHeight="1">
      <c r="A117" s="132">
        <f>SUM(A116:A116)</f>
        <v>8558001</v>
      </c>
      <c r="B117" s="134"/>
      <c r="C117" s="133" t="s">
        <v>184</v>
      </c>
      <c r="D117" s="132">
        <f>SUM(D116:D116)</f>
        <v>5818000</v>
      </c>
      <c r="E117" s="137">
        <f>SUM(E116:E116)</f>
        <v>6936694</v>
      </c>
    </row>
    <row r="118" spans="1:5" ht="15" customHeight="1">
      <c r="A118" s="148"/>
      <c r="B118" s="141" t="s">
        <v>20</v>
      </c>
      <c r="C118" s="140" t="s">
        <v>183</v>
      </c>
      <c r="D118" s="135"/>
      <c r="E118" s="137"/>
    </row>
    <row r="119" spans="1:5" ht="15" customHeight="1">
      <c r="A119" s="147">
        <v>5594</v>
      </c>
      <c r="B119" s="141"/>
      <c r="C119" s="138" t="s">
        <v>182</v>
      </c>
      <c r="D119" s="91" t="s">
        <v>168</v>
      </c>
      <c r="E119" s="95">
        <v>930689</v>
      </c>
    </row>
    <row r="120" spans="1:5" ht="18.75" customHeight="1">
      <c r="A120" s="132">
        <f>SUM(A119)</f>
        <v>5594</v>
      </c>
      <c r="B120" s="146"/>
      <c r="C120" s="145" t="s">
        <v>181</v>
      </c>
      <c r="D120" s="144"/>
      <c r="E120" s="132">
        <f>SUM(E119)</f>
        <v>930689</v>
      </c>
    </row>
    <row r="121" spans="1:5" ht="18.75" customHeight="1">
      <c r="A121" s="95"/>
      <c r="B121" s="141" t="s">
        <v>22</v>
      </c>
      <c r="C121" s="143" t="s">
        <v>180</v>
      </c>
      <c r="D121" s="91"/>
      <c r="E121" s="95"/>
    </row>
    <row r="122" spans="1:5" ht="13.5" customHeight="1">
      <c r="A122" s="95">
        <v>16025574</v>
      </c>
      <c r="B122" s="141"/>
      <c r="C122" s="138" t="s">
        <v>179</v>
      </c>
      <c r="D122" s="95">
        <v>20508000</v>
      </c>
      <c r="E122" s="95">
        <v>10197383</v>
      </c>
    </row>
    <row r="123" spans="1:5" ht="13.5" customHeight="1">
      <c r="A123" s="95">
        <v>30367</v>
      </c>
      <c r="B123" s="141"/>
      <c r="C123" s="138" t="s">
        <v>178</v>
      </c>
      <c r="D123" s="95">
        <v>264000</v>
      </c>
      <c r="E123" s="95">
        <v>5541</v>
      </c>
    </row>
    <row r="124" spans="1:5" ht="13.5" customHeight="1">
      <c r="A124" s="95">
        <v>55991996</v>
      </c>
      <c r="B124" s="141"/>
      <c r="C124" s="138" t="s">
        <v>177</v>
      </c>
      <c r="D124" s="95">
        <v>108982000</v>
      </c>
      <c r="E124" s="95">
        <v>28107882</v>
      </c>
    </row>
    <row r="125" spans="1:5" ht="13.5" customHeight="1">
      <c r="A125" s="95">
        <v>27532907</v>
      </c>
      <c r="B125" s="141"/>
      <c r="C125" s="138" t="s">
        <v>107</v>
      </c>
      <c r="D125" s="95">
        <v>51976000</v>
      </c>
      <c r="E125" s="95">
        <v>56616501</v>
      </c>
    </row>
    <row r="126" spans="1:5" ht="20.25" customHeight="1">
      <c r="A126" s="132">
        <f>SUM(A122:A125)</f>
        <v>99580844</v>
      </c>
      <c r="B126" s="134"/>
      <c r="C126" s="133" t="s">
        <v>176</v>
      </c>
      <c r="D126" s="132">
        <f>SUM(D122:D125)</f>
        <v>181730000</v>
      </c>
      <c r="E126" s="132">
        <f>SUM(E122:E125)</f>
        <v>94927307</v>
      </c>
    </row>
    <row r="127" spans="1:5" ht="19.5" customHeight="1">
      <c r="A127" s="142"/>
      <c r="B127" s="141" t="s">
        <v>24</v>
      </c>
      <c r="C127" s="140" t="s">
        <v>175</v>
      </c>
      <c r="D127" s="142"/>
      <c r="E127" s="142"/>
    </row>
    <row r="128" spans="1:5" ht="14.25" customHeight="1">
      <c r="A128" s="95">
        <v>33833532</v>
      </c>
      <c r="B128" s="33"/>
      <c r="C128" s="138" t="s">
        <v>156</v>
      </c>
      <c r="D128" s="95">
        <v>42764000</v>
      </c>
      <c r="E128" s="95">
        <v>13726465</v>
      </c>
    </row>
    <row r="129" spans="1:5" ht="14.25" customHeight="1">
      <c r="A129" s="95">
        <v>45197</v>
      </c>
      <c r="B129" s="33"/>
      <c r="C129" s="138" t="s">
        <v>128</v>
      </c>
      <c r="D129" s="95">
        <v>42000</v>
      </c>
      <c r="E129" s="95">
        <v>90179</v>
      </c>
    </row>
    <row r="130" spans="1:5" ht="14.25" customHeight="1">
      <c r="A130" s="95">
        <v>12021574</v>
      </c>
      <c r="B130" s="33"/>
      <c r="C130" s="138" t="s">
        <v>121</v>
      </c>
      <c r="D130" s="95">
        <v>11788000</v>
      </c>
      <c r="E130" s="95">
        <v>11239223</v>
      </c>
    </row>
    <row r="131" spans="1:5" ht="14.25" customHeight="1">
      <c r="A131" s="95">
        <v>629938</v>
      </c>
      <c r="B131" s="33"/>
      <c r="C131" s="138" t="s">
        <v>111</v>
      </c>
      <c r="D131" s="95">
        <v>168000</v>
      </c>
      <c r="E131" s="95">
        <v>1472035</v>
      </c>
    </row>
    <row r="132" spans="1:5" ht="14.25" customHeight="1">
      <c r="A132" s="95">
        <v>103630</v>
      </c>
      <c r="B132" s="33"/>
      <c r="C132" s="138" t="s">
        <v>105</v>
      </c>
      <c r="D132" s="91" t="s">
        <v>168</v>
      </c>
      <c r="E132" s="95">
        <v>152516</v>
      </c>
    </row>
    <row r="133" spans="1:5" ht="14.25" customHeight="1">
      <c r="A133" s="95"/>
      <c r="B133" s="33"/>
      <c r="C133" s="138" t="s">
        <v>104</v>
      </c>
      <c r="D133" s="91" t="s">
        <v>168</v>
      </c>
      <c r="E133" s="95">
        <v>23191607</v>
      </c>
    </row>
    <row r="134" spans="1:5" ht="18.75" customHeight="1">
      <c r="A134" s="132">
        <f>SUM(A128:A132)</f>
        <v>46633871</v>
      </c>
      <c r="B134" s="134"/>
      <c r="C134" s="133" t="s">
        <v>174</v>
      </c>
      <c r="D134" s="132">
        <f>SUM(D128:D131)</f>
        <v>54762000</v>
      </c>
      <c r="E134" s="132">
        <f>SUM(E128:E133)</f>
        <v>49872025</v>
      </c>
    </row>
    <row r="135" spans="1:5" ht="15" customHeight="1">
      <c r="A135" s="137"/>
      <c r="B135" s="141" t="s">
        <v>25</v>
      </c>
      <c r="C135" s="140" t="s">
        <v>173</v>
      </c>
      <c r="D135" s="137"/>
      <c r="E135" s="137"/>
    </row>
    <row r="136" spans="1:5" ht="15" customHeight="1">
      <c r="A136" s="95"/>
      <c r="B136" s="139"/>
      <c r="C136" s="138" t="s">
        <v>99</v>
      </c>
      <c r="D136" s="95"/>
      <c r="E136" s="95"/>
    </row>
    <row r="137" spans="1:5" ht="14.25" customHeight="1">
      <c r="A137" s="95">
        <v>477881980</v>
      </c>
      <c r="B137" s="33"/>
      <c r="C137" s="138" t="s">
        <v>172</v>
      </c>
      <c r="D137" s="95">
        <v>534079000</v>
      </c>
      <c r="E137" s="95">
        <v>341065214</v>
      </c>
    </row>
    <row r="138" spans="1:5" ht="14.25" customHeight="1">
      <c r="A138" s="91" t="s">
        <v>168</v>
      </c>
      <c r="B138" s="33"/>
      <c r="C138" s="138" t="s">
        <v>171</v>
      </c>
      <c r="D138" s="91" t="s">
        <v>168</v>
      </c>
      <c r="E138" s="95">
        <v>663496</v>
      </c>
    </row>
    <row r="139" spans="1:5" ht="14.25" customHeight="1">
      <c r="A139" s="95">
        <v>8676595</v>
      </c>
      <c r="B139" s="33"/>
      <c r="C139" s="138" t="s">
        <v>170</v>
      </c>
      <c r="D139" s="91" t="s">
        <v>168</v>
      </c>
      <c r="E139" s="95">
        <v>23272442</v>
      </c>
    </row>
    <row r="140" spans="1:5" ht="14.25" customHeight="1">
      <c r="A140" s="137">
        <f>SUM(A137:A139)</f>
        <v>486558575</v>
      </c>
      <c r="B140" s="134"/>
      <c r="C140" s="136" t="s">
        <v>169</v>
      </c>
      <c r="D140" s="132">
        <f>SUM(D136:D138)</f>
        <v>534079000</v>
      </c>
      <c r="E140" s="137">
        <f>SUM(E137:E139)</f>
        <v>365001152</v>
      </c>
    </row>
    <row r="141" spans="1:5" ht="16.5" customHeight="1">
      <c r="A141" s="135" t="s">
        <v>168</v>
      </c>
      <c r="B141" s="33"/>
      <c r="C141" s="136" t="s">
        <v>93</v>
      </c>
      <c r="D141" s="95">
        <v>64747000</v>
      </c>
      <c r="E141" s="135" t="s">
        <v>168</v>
      </c>
    </row>
    <row r="142" spans="1:5" ht="17.25" customHeight="1">
      <c r="A142" s="132">
        <f>SUM(A24+A37+A65+A68+A76+A85+A110+A114+A117+A126+A134+A140+A27+A120)</f>
        <v>1983711249</v>
      </c>
      <c r="B142" s="134"/>
      <c r="C142" s="133" t="s">
        <v>91</v>
      </c>
      <c r="D142" s="132">
        <f>SUM(D24+D37+D65+D68+D76+D85+D110+D114+D117+D126+D134+D140+D27+D141)</f>
        <v>2380000000</v>
      </c>
      <c r="E142" s="132">
        <f>SUM(E24+E37+E65+E68+E76+E85+E110+E114+E117+E126+E134+E140+E27+E120)</f>
        <v>1865078023</v>
      </c>
    </row>
    <row r="143" spans="1:5" ht="15" customHeight="1">
      <c r="A143" s="131" t="s">
        <v>167</v>
      </c>
      <c r="B143" s="131"/>
      <c r="C143" s="131"/>
      <c r="D143" s="131"/>
      <c r="E143" s="131"/>
    </row>
    <row r="144" spans="2:5" s="1" customFormat="1" ht="16.5" customHeight="1">
      <c r="B144" s="112"/>
      <c r="C144" s="130"/>
      <c r="D144" s="112"/>
      <c r="E144" s="112"/>
    </row>
    <row r="157" ht="19.5" customHeight="1"/>
    <row r="158" ht="18.75" customHeight="1"/>
    <row r="159" ht="19.5" customHeight="1"/>
    <row r="160" ht="19.5" customHeight="1"/>
    <row r="161" ht="20.25" customHeight="1"/>
    <row r="162" ht="19.5" customHeight="1"/>
    <row r="163" ht="19.5" customHeight="1"/>
    <row r="164" ht="19.5" customHeight="1"/>
    <row r="165" ht="19.5" customHeight="1"/>
    <row r="166" ht="20.25" customHeight="1"/>
    <row r="167" ht="20.25" customHeight="1"/>
    <row r="168" ht="20.25" customHeight="1"/>
  </sheetData>
  <sheetProtection/>
  <mergeCells count="11">
    <mergeCell ref="A2:E2"/>
    <mergeCell ref="A44:E44"/>
    <mergeCell ref="A93:E93"/>
    <mergeCell ref="D8:D9"/>
    <mergeCell ref="E8:E9"/>
    <mergeCell ref="D50:D51"/>
    <mergeCell ref="E50:E51"/>
    <mergeCell ref="A86:E86"/>
    <mergeCell ref="A143:E143"/>
    <mergeCell ref="D99:D100"/>
    <mergeCell ref="E99:E100"/>
  </mergeCells>
  <printOptions horizontalCentered="1"/>
  <pageMargins left="0" right="0.35433070866141736" top="0.1968503937007874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5"/>
  <sheetViews>
    <sheetView showGridLines="0" rightToLeft="1" zoomScalePageLayoutView="0" workbookViewId="0" topLeftCell="A1">
      <selection activeCell="B37" sqref="B37"/>
    </sheetView>
  </sheetViews>
  <sheetFormatPr defaultColWidth="9.140625" defaultRowHeight="12.75"/>
  <cols>
    <col min="1" max="1" width="14.00390625" style="0" customWidth="1"/>
    <col min="2" max="2" width="38.00390625" style="0" customWidth="1"/>
    <col min="3" max="3" width="13.8515625" style="0" customWidth="1"/>
    <col min="4" max="4" width="13.7109375" style="0" customWidth="1"/>
  </cols>
  <sheetData>
    <row r="2" spans="1:4" s="1" customFormat="1" ht="17.25" customHeight="1">
      <c r="A2" s="87" t="s">
        <v>277</v>
      </c>
      <c r="B2" s="87"/>
      <c r="C2" s="87"/>
      <c r="D2" s="87"/>
    </row>
    <row r="3" spans="1:4" s="1" customFormat="1" ht="18" customHeight="1">
      <c r="A3" s="129" t="s">
        <v>276</v>
      </c>
      <c r="B3" s="160"/>
      <c r="C3" s="160"/>
      <c r="D3" s="160"/>
    </row>
    <row r="4" spans="1:4" s="1" customFormat="1" ht="15" customHeight="1">
      <c r="A4" s="129" t="s">
        <v>275</v>
      </c>
      <c r="B4" s="160"/>
      <c r="C4" s="160"/>
      <c r="D4" s="160"/>
    </row>
    <row r="5" spans="1:4" s="1" customFormat="1" ht="14.25" customHeight="1">
      <c r="A5" s="112"/>
      <c r="B5" s="112"/>
      <c r="C5" s="112"/>
      <c r="D5" s="167" t="s">
        <v>130</v>
      </c>
    </row>
    <row r="6" spans="1:4" s="1" customFormat="1" ht="18.75" customHeight="1">
      <c r="A6" s="200" t="s">
        <v>2</v>
      </c>
      <c r="B6" s="199"/>
      <c r="C6" s="198" t="s">
        <v>85</v>
      </c>
      <c r="D6" s="197"/>
    </row>
    <row r="7" spans="1:4" s="1" customFormat="1" ht="18" customHeight="1">
      <c r="A7" s="196" t="s">
        <v>42</v>
      </c>
      <c r="B7" s="106" t="s">
        <v>3</v>
      </c>
      <c r="C7" s="195" t="s">
        <v>4</v>
      </c>
      <c r="D7" s="195" t="s">
        <v>195</v>
      </c>
    </row>
    <row r="8" spans="1:4" s="1" customFormat="1" ht="15" customHeight="1">
      <c r="A8" s="194">
        <v>2014</v>
      </c>
      <c r="B8" s="193"/>
      <c r="C8" s="192"/>
      <c r="D8" s="192"/>
    </row>
    <row r="9" spans="1:4" ht="20.25" customHeight="1">
      <c r="A9" s="189"/>
      <c r="B9" s="191" t="s">
        <v>274</v>
      </c>
      <c r="C9" s="190"/>
      <c r="D9" s="189"/>
    </row>
    <row r="10" spans="1:4" s="1" customFormat="1" ht="15.75" customHeight="1">
      <c r="A10" s="180">
        <v>448018343</v>
      </c>
      <c r="B10" s="124" t="s">
        <v>273</v>
      </c>
      <c r="C10" s="179">
        <v>500000000</v>
      </c>
      <c r="D10" s="180">
        <v>451697975</v>
      </c>
    </row>
    <row r="11" spans="1:4" s="1" customFormat="1" ht="15.75" customHeight="1">
      <c r="A11" s="178">
        <v>156000288</v>
      </c>
      <c r="B11" s="124" t="s">
        <v>272</v>
      </c>
      <c r="C11" s="179">
        <v>245000000</v>
      </c>
      <c r="D11" s="178">
        <v>185170501</v>
      </c>
    </row>
    <row r="12" spans="1:4" s="1" customFormat="1" ht="15.75" customHeight="1">
      <c r="A12" s="180">
        <v>27553788</v>
      </c>
      <c r="B12" s="124" t="s">
        <v>271</v>
      </c>
      <c r="C12" s="188">
        <v>26000000</v>
      </c>
      <c r="D12" s="180">
        <v>30526707</v>
      </c>
    </row>
    <row r="13" spans="1:4" s="1" customFormat="1" ht="15.75" customHeight="1">
      <c r="A13" s="180">
        <v>39520489</v>
      </c>
      <c r="B13" s="124" t="s">
        <v>270</v>
      </c>
      <c r="C13" s="179">
        <v>30000000</v>
      </c>
      <c r="D13" s="180">
        <v>45715051</v>
      </c>
    </row>
    <row r="14" spans="1:4" s="1" customFormat="1" ht="15.75" customHeight="1">
      <c r="A14" s="180">
        <v>10258673</v>
      </c>
      <c r="B14" s="124" t="s">
        <v>269</v>
      </c>
      <c r="C14" s="179">
        <v>15000000</v>
      </c>
      <c r="D14" s="180">
        <v>11752719</v>
      </c>
    </row>
    <row r="15" spans="1:4" s="1" customFormat="1" ht="15.75" customHeight="1">
      <c r="A15" s="180">
        <v>50417137</v>
      </c>
      <c r="B15" s="124" t="s">
        <v>268</v>
      </c>
      <c r="C15" s="179">
        <v>60000000</v>
      </c>
      <c r="D15" s="180">
        <v>54648556</v>
      </c>
    </row>
    <row r="16" spans="1:4" s="1" customFormat="1" ht="15.75" customHeight="1">
      <c r="A16" s="180">
        <v>27948691</v>
      </c>
      <c r="B16" s="124" t="s">
        <v>267</v>
      </c>
      <c r="C16" s="188">
        <v>25000000</v>
      </c>
      <c r="D16" s="180">
        <v>29042531</v>
      </c>
    </row>
    <row r="17" spans="1:4" s="1" customFormat="1" ht="15.75" customHeight="1">
      <c r="A17" s="180">
        <v>17998473</v>
      </c>
      <c r="B17" s="124" t="s">
        <v>266</v>
      </c>
      <c r="C17" s="188">
        <v>27000000</v>
      </c>
      <c r="D17" s="180">
        <v>12901263</v>
      </c>
    </row>
    <row r="18" spans="1:4" s="1" customFormat="1" ht="15.75" customHeight="1">
      <c r="A18" s="180">
        <v>25970269</v>
      </c>
      <c r="B18" s="124" t="s">
        <v>265</v>
      </c>
      <c r="C18" s="179">
        <v>26000000</v>
      </c>
      <c r="D18" s="180">
        <v>25221248</v>
      </c>
    </row>
    <row r="19" spans="1:4" s="1" customFormat="1" ht="15.75" customHeight="1">
      <c r="A19" s="187" t="s">
        <v>264</v>
      </c>
      <c r="B19" s="124" t="s">
        <v>263</v>
      </c>
      <c r="C19" s="179">
        <v>50000000</v>
      </c>
      <c r="D19" s="180">
        <v>17062922</v>
      </c>
    </row>
    <row r="20" spans="1:4" s="1" customFormat="1" ht="15.75" customHeight="1">
      <c r="A20" s="180">
        <v>279189562</v>
      </c>
      <c r="B20" s="124" t="s">
        <v>262</v>
      </c>
      <c r="C20" s="179">
        <v>330000000</v>
      </c>
      <c r="D20" s="180">
        <v>235358753</v>
      </c>
    </row>
    <row r="21" spans="1:4" s="1" customFormat="1" ht="15.75" customHeight="1">
      <c r="A21" s="176">
        <f>SUM(A9:A20)</f>
        <v>1082875713</v>
      </c>
      <c r="B21" s="186" t="s">
        <v>261</v>
      </c>
      <c r="C21" s="174">
        <f>SUM(C9:C20)</f>
        <v>1334000000</v>
      </c>
      <c r="D21" s="176">
        <f>SUM(D9:D20)</f>
        <v>1099098226</v>
      </c>
    </row>
    <row r="22" spans="1:4" s="1" customFormat="1" ht="15.75" customHeight="1">
      <c r="A22" s="183"/>
      <c r="B22" s="185" t="s">
        <v>260</v>
      </c>
      <c r="C22" s="184"/>
      <c r="D22" s="183"/>
    </row>
    <row r="23" spans="1:4" s="1" customFormat="1" ht="15.75" customHeight="1">
      <c r="A23" s="180">
        <v>62826076</v>
      </c>
      <c r="B23" s="181" t="s">
        <v>259</v>
      </c>
      <c r="C23" s="179">
        <v>77000000</v>
      </c>
      <c r="D23" s="180">
        <v>61345134</v>
      </c>
    </row>
    <row r="24" spans="1:4" s="1" customFormat="1" ht="15.75" customHeight="1">
      <c r="A24" s="180">
        <v>315607</v>
      </c>
      <c r="B24" s="181" t="s">
        <v>258</v>
      </c>
      <c r="C24" s="179">
        <v>515000</v>
      </c>
      <c r="D24" s="180">
        <v>375462</v>
      </c>
    </row>
    <row r="25" spans="1:4" s="1" customFormat="1" ht="15.75" customHeight="1">
      <c r="A25" s="180">
        <v>23436243</v>
      </c>
      <c r="B25" s="181" t="s">
        <v>257</v>
      </c>
      <c r="C25" s="179">
        <v>43000000</v>
      </c>
      <c r="D25" s="180">
        <v>51245150</v>
      </c>
    </row>
    <row r="26" spans="1:4" s="1" customFormat="1" ht="15.75" customHeight="1">
      <c r="A26" s="180">
        <v>333369</v>
      </c>
      <c r="B26" s="181" t="s">
        <v>256</v>
      </c>
      <c r="C26" s="179">
        <v>354000</v>
      </c>
      <c r="D26" s="180">
        <v>657769</v>
      </c>
    </row>
    <row r="27" spans="1:4" s="1" customFormat="1" ht="15.75" customHeight="1">
      <c r="A27" s="180">
        <v>47989366</v>
      </c>
      <c r="B27" s="124" t="s">
        <v>255</v>
      </c>
      <c r="C27" s="179">
        <v>47000000</v>
      </c>
      <c r="D27" s="180">
        <v>4185284</v>
      </c>
    </row>
    <row r="28" spans="1:4" s="1" customFormat="1" ht="15.75" customHeight="1">
      <c r="A28" s="178">
        <v>8002630</v>
      </c>
      <c r="B28" s="124" t="s">
        <v>254</v>
      </c>
      <c r="C28" s="179">
        <v>13000000</v>
      </c>
      <c r="D28" s="178">
        <v>6809267</v>
      </c>
    </row>
    <row r="29" spans="1:4" s="1" customFormat="1" ht="15.75" customHeight="1">
      <c r="A29" s="180">
        <v>11627947</v>
      </c>
      <c r="B29" s="181" t="s">
        <v>253</v>
      </c>
      <c r="C29" s="179">
        <v>13000000</v>
      </c>
      <c r="D29" s="180">
        <v>14408362</v>
      </c>
    </row>
    <row r="30" spans="1:4" s="1" customFormat="1" ht="15.75" customHeight="1">
      <c r="A30" s="180">
        <v>474073234</v>
      </c>
      <c r="B30" s="182" t="s">
        <v>252</v>
      </c>
      <c r="C30" s="179">
        <v>524000000</v>
      </c>
      <c r="D30" s="180">
        <v>337278563</v>
      </c>
    </row>
    <row r="31" spans="1:4" s="1" customFormat="1" ht="15.75" customHeight="1">
      <c r="A31" s="180">
        <v>20466606</v>
      </c>
      <c r="B31" s="181" t="s">
        <v>251</v>
      </c>
      <c r="C31" s="179">
        <v>24000000</v>
      </c>
      <c r="D31" s="180">
        <v>32429352</v>
      </c>
    </row>
    <row r="32" spans="1:4" s="1" customFormat="1" ht="15.75" customHeight="1">
      <c r="A32" s="180">
        <v>22215146</v>
      </c>
      <c r="B32" s="181" t="s">
        <v>250</v>
      </c>
      <c r="C32" s="179">
        <v>38000000</v>
      </c>
      <c r="D32" s="180">
        <v>32480462</v>
      </c>
    </row>
    <row r="33" spans="1:4" s="1" customFormat="1" ht="15.75" customHeight="1">
      <c r="A33" s="180">
        <v>37658494</v>
      </c>
      <c r="B33" s="181" t="s">
        <v>249</v>
      </c>
      <c r="C33" s="179">
        <v>43000000</v>
      </c>
      <c r="D33" s="180">
        <v>38741005</v>
      </c>
    </row>
    <row r="34" spans="1:4" s="1" customFormat="1" ht="15.75" customHeight="1">
      <c r="A34" s="180">
        <v>79446707</v>
      </c>
      <c r="B34" s="181" t="s">
        <v>248</v>
      </c>
      <c r="C34" s="179">
        <v>77000000</v>
      </c>
      <c r="D34" s="180">
        <v>98951715</v>
      </c>
    </row>
    <row r="35" spans="1:4" s="1" customFormat="1" ht="15.75" customHeight="1">
      <c r="A35" s="180">
        <v>8570870</v>
      </c>
      <c r="B35" s="181" t="s">
        <v>247</v>
      </c>
      <c r="C35" s="179">
        <v>15000000</v>
      </c>
      <c r="D35" s="180">
        <v>9991586</v>
      </c>
    </row>
    <row r="36" spans="1:4" s="1" customFormat="1" ht="15.75" customHeight="1">
      <c r="A36" s="180">
        <v>133831</v>
      </c>
      <c r="B36" s="181" t="s">
        <v>246</v>
      </c>
      <c r="C36" s="179">
        <v>192000</v>
      </c>
      <c r="D36" s="180">
        <v>130554</v>
      </c>
    </row>
    <row r="37" spans="1:4" s="1" customFormat="1" ht="15.75" customHeight="1">
      <c r="A37" s="180">
        <v>246759</v>
      </c>
      <c r="B37" s="181" t="s">
        <v>245</v>
      </c>
      <c r="C37" s="179">
        <v>192000</v>
      </c>
      <c r="D37" s="180">
        <v>322724</v>
      </c>
    </row>
    <row r="38" spans="1:4" s="1" customFormat="1" ht="15.75" customHeight="1">
      <c r="A38" s="180">
        <v>22825631</v>
      </c>
      <c r="B38" s="181" t="s">
        <v>244</v>
      </c>
      <c r="C38" s="179">
        <v>25000000</v>
      </c>
      <c r="D38" s="180">
        <v>22368780</v>
      </c>
    </row>
    <row r="39" spans="1:4" s="1" customFormat="1" ht="15.75" customHeight="1">
      <c r="A39" s="180">
        <v>73780802</v>
      </c>
      <c r="B39" s="124" t="s">
        <v>243</v>
      </c>
      <c r="C39" s="179">
        <v>35000000</v>
      </c>
      <c r="D39" s="180">
        <v>49424473</v>
      </c>
    </row>
    <row r="40" spans="1:4" s="1" customFormat="1" ht="15.75" customHeight="1">
      <c r="A40" s="178">
        <v>6886218</v>
      </c>
      <c r="B40" s="124" t="s">
        <v>242</v>
      </c>
      <c r="C40" s="179">
        <v>6000000</v>
      </c>
      <c r="D40" s="178">
        <v>4834155</v>
      </c>
    </row>
    <row r="41" spans="1:4" s="1" customFormat="1" ht="16.5" customHeight="1">
      <c r="A41" s="176">
        <f>SUM(A23:A40)</f>
        <v>900835536</v>
      </c>
      <c r="B41" s="177" t="s">
        <v>241</v>
      </c>
      <c r="C41" s="174">
        <f>SUM(C23:C40)</f>
        <v>981253000</v>
      </c>
      <c r="D41" s="176">
        <f>SUM(D23:D40)</f>
        <v>765979797</v>
      </c>
    </row>
    <row r="42" spans="1:4" s="1" customFormat="1" ht="15.75" customHeight="1">
      <c r="A42" s="173" t="s">
        <v>239</v>
      </c>
      <c r="B42" s="175" t="s">
        <v>240</v>
      </c>
      <c r="C42" s="174">
        <v>64747000</v>
      </c>
      <c r="D42" s="173" t="s">
        <v>239</v>
      </c>
    </row>
    <row r="43" spans="1:4" s="1" customFormat="1" ht="15.75" customHeight="1">
      <c r="A43" s="170">
        <f>SUM(A21+A41)</f>
        <v>1983711249</v>
      </c>
      <c r="B43" s="172" t="s">
        <v>238</v>
      </c>
      <c r="C43" s="171">
        <f>SUM(C21+C41+C42)</f>
        <v>2380000000</v>
      </c>
      <c r="D43" s="170">
        <f>SUM(D21+D41)</f>
        <v>1865078023</v>
      </c>
    </row>
    <row r="45" ht="12.75">
      <c r="B45" s="63" t="s">
        <v>237</v>
      </c>
    </row>
    <row r="46" s="63" customFormat="1" ht="21.75" customHeight="1"/>
  </sheetData>
  <sheetProtection/>
  <mergeCells count="3">
    <mergeCell ref="C7:C8"/>
    <mergeCell ref="D7:D8"/>
    <mergeCell ref="A2:D2"/>
  </mergeCells>
  <printOptions horizontalCentered="1"/>
  <pageMargins left="0.551181102362204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5"/>
  <sheetViews>
    <sheetView showGridLines="0" rightToLeft="1" zoomScalePageLayoutView="0" workbookViewId="0" topLeftCell="A1">
      <selection activeCell="E29" sqref="E29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40.28125" style="0" customWidth="1"/>
    <col min="4" max="4" width="13.00390625" style="0" customWidth="1"/>
    <col min="5" max="5" width="14.140625" style="0" customWidth="1"/>
  </cols>
  <sheetData>
    <row r="1" spans="1:5" ht="26.25" customHeight="1">
      <c r="A1" s="245" t="s">
        <v>291</v>
      </c>
      <c r="B1" s="245"/>
      <c r="C1" s="245"/>
      <c r="D1" s="245"/>
      <c r="E1" s="245"/>
    </row>
    <row r="2" spans="1:5" ht="21" customHeight="1">
      <c r="A2" s="244" t="s">
        <v>290</v>
      </c>
      <c r="B2" s="243"/>
      <c r="C2" s="242"/>
      <c r="D2" s="242"/>
      <c r="E2" s="242"/>
    </row>
    <row r="3" spans="1:5" ht="21" customHeight="1">
      <c r="A3" s="244" t="s">
        <v>289</v>
      </c>
      <c r="B3" s="243"/>
      <c r="C3" s="242"/>
      <c r="D3" s="242"/>
      <c r="E3" s="242"/>
    </row>
    <row r="4" spans="1:5" ht="20.25" customHeight="1">
      <c r="A4" s="201"/>
      <c r="B4" s="241"/>
      <c r="C4" s="201"/>
      <c r="D4" s="201"/>
      <c r="E4" s="240" t="s">
        <v>130</v>
      </c>
    </row>
    <row r="5" spans="1:5" ht="23.25">
      <c r="A5" s="239" t="s">
        <v>2</v>
      </c>
      <c r="B5" s="234"/>
      <c r="C5" s="238"/>
      <c r="D5" s="237" t="s">
        <v>85</v>
      </c>
      <c r="E5" s="236"/>
    </row>
    <row r="6" spans="1:5" ht="27.75">
      <c r="A6" s="235" t="s">
        <v>42</v>
      </c>
      <c r="B6" s="234"/>
      <c r="C6" s="233" t="s">
        <v>3</v>
      </c>
      <c r="D6" s="105" t="s">
        <v>4</v>
      </c>
      <c r="E6" s="105" t="s">
        <v>2</v>
      </c>
    </row>
    <row r="7" spans="1:5" ht="23.25">
      <c r="A7" s="232">
        <v>2014</v>
      </c>
      <c r="B7" s="231"/>
      <c r="C7" s="230"/>
      <c r="D7" s="102"/>
      <c r="E7" s="102"/>
    </row>
    <row r="8" spans="1:5" ht="24.75">
      <c r="A8" s="229"/>
      <c r="B8" s="228"/>
      <c r="C8" s="227" t="s">
        <v>288</v>
      </c>
      <c r="D8" s="226"/>
      <c r="E8" s="226"/>
    </row>
    <row r="9" spans="1:5" ht="24.75">
      <c r="A9" s="225"/>
      <c r="B9" s="213" t="s">
        <v>7</v>
      </c>
      <c r="C9" s="218" t="s">
        <v>235</v>
      </c>
      <c r="D9" s="225"/>
      <c r="E9" s="225"/>
    </row>
    <row r="10" spans="1:5" ht="24.75">
      <c r="A10" s="223">
        <v>11050</v>
      </c>
      <c r="B10" s="211"/>
      <c r="C10" s="210" t="s">
        <v>160</v>
      </c>
      <c r="D10" s="223">
        <v>500000</v>
      </c>
      <c r="E10" s="220" t="s">
        <v>264</v>
      </c>
    </row>
    <row r="11" spans="1:5" ht="24.75">
      <c r="A11" s="206">
        <f>SUM(A10:A10)</f>
        <v>11050</v>
      </c>
      <c r="B11" s="211"/>
      <c r="C11" s="207" t="s">
        <v>231</v>
      </c>
      <c r="D11" s="206">
        <f>SUM(D10)</f>
        <v>500000</v>
      </c>
      <c r="E11" s="206">
        <f>SUM(E10:E10)</f>
        <v>0</v>
      </c>
    </row>
    <row r="12" spans="1:5" ht="24.75">
      <c r="A12" s="219"/>
      <c r="B12" s="213" t="s">
        <v>11</v>
      </c>
      <c r="C12" s="218" t="s">
        <v>214</v>
      </c>
      <c r="D12" s="223"/>
      <c r="E12" s="219"/>
    </row>
    <row r="13" spans="1:5" ht="24.75">
      <c r="A13" s="219">
        <v>214430</v>
      </c>
      <c r="B13" s="214"/>
      <c r="C13" s="210" t="s">
        <v>152</v>
      </c>
      <c r="D13" s="220" t="s">
        <v>264</v>
      </c>
      <c r="E13" s="220" t="s">
        <v>264</v>
      </c>
    </row>
    <row r="14" spans="1:5" ht="24.75">
      <c r="A14" s="206">
        <f>SUM(A13)</f>
        <v>214430</v>
      </c>
      <c r="B14" s="208"/>
      <c r="C14" s="207" t="s">
        <v>213</v>
      </c>
      <c r="D14" s="224"/>
      <c r="E14" s="206">
        <f>SUM(E13)</f>
        <v>0</v>
      </c>
    </row>
    <row r="15" spans="1:5" ht="24.75">
      <c r="A15" s="209"/>
      <c r="B15" s="213" t="s">
        <v>16</v>
      </c>
      <c r="C15" s="218" t="s">
        <v>207</v>
      </c>
      <c r="D15" s="209"/>
      <c r="E15" s="209"/>
    </row>
    <row r="16" spans="1:5" ht="24.75">
      <c r="A16" s="209">
        <v>135099</v>
      </c>
      <c r="B16" s="214"/>
      <c r="C16" s="210" t="s">
        <v>287</v>
      </c>
      <c r="D16" s="223">
        <v>1000000</v>
      </c>
      <c r="E16" s="209">
        <v>94251</v>
      </c>
    </row>
    <row r="17" spans="1:5" ht="24.75">
      <c r="A17" s="209">
        <v>14454507</v>
      </c>
      <c r="B17" s="211"/>
      <c r="C17" s="210" t="s">
        <v>286</v>
      </c>
      <c r="D17" s="209">
        <v>23500000</v>
      </c>
      <c r="E17" s="209">
        <v>13016060</v>
      </c>
    </row>
    <row r="18" spans="1:5" ht="24.75">
      <c r="A18" s="206">
        <f>SUM(A15:A17)</f>
        <v>14589606</v>
      </c>
      <c r="B18" s="208"/>
      <c r="C18" s="207" t="s">
        <v>201</v>
      </c>
      <c r="D18" s="206">
        <f>SUM(D15:D17)</f>
        <v>24500000</v>
      </c>
      <c r="E18" s="206">
        <f>SUM(E15:E17)</f>
        <v>13110311</v>
      </c>
    </row>
    <row r="19" spans="1:5" ht="24.75">
      <c r="A19" s="222"/>
      <c r="B19" s="213" t="s">
        <v>17</v>
      </c>
      <c r="C19" s="218" t="s">
        <v>285</v>
      </c>
      <c r="D19" s="222"/>
      <c r="E19" s="222"/>
    </row>
    <row r="20" spans="1:5" ht="24.75">
      <c r="A20" s="219">
        <v>1023171</v>
      </c>
      <c r="B20" s="214"/>
      <c r="C20" s="221" t="s">
        <v>100</v>
      </c>
      <c r="D20" s="220" t="s">
        <v>264</v>
      </c>
      <c r="E20" s="219">
        <v>837841</v>
      </c>
    </row>
    <row r="21" spans="1:5" ht="24.75">
      <c r="A21" s="206">
        <f>SUM(A20)</f>
        <v>1023171</v>
      </c>
      <c r="B21" s="208"/>
      <c r="C21" s="218" t="s">
        <v>284</v>
      </c>
      <c r="D21" s="206"/>
      <c r="E21" s="206">
        <f>SUM(E20)</f>
        <v>837841</v>
      </c>
    </row>
    <row r="22" spans="1:5" ht="24.75">
      <c r="A22" s="206">
        <f>SUM(A18,A14+A11+A21)</f>
        <v>15838257</v>
      </c>
      <c r="B22" s="208"/>
      <c r="C22" s="207" t="s">
        <v>283</v>
      </c>
      <c r="D22" s="206">
        <f>SUM(D18,D14+D11+D21)</f>
        <v>25000000</v>
      </c>
      <c r="E22" s="206">
        <f>SUM(E11+E14+E18+E21)</f>
        <v>13948152</v>
      </c>
    </row>
    <row r="23" spans="1:5" ht="22.5" hidden="1">
      <c r="A23" s="215"/>
      <c r="B23" s="217"/>
      <c r="D23" s="216"/>
      <c r="E23" s="215"/>
    </row>
    <row r="24" spans="1:5" ht="22.5" hidden="1">
      <c r="A24" s="215"/>
      <c r="B24" s="217"/>
      <c r="D24" s="216"/>
      <c r="E24" s="215"/>
    </row>
    <row r="25" spans="1:5" ht="22.5" hidden="1">
      <c r="A25" s="215"/>
      <c r="B25" s="217"/>
      <c r="D25" s="216"/>
      <c r="E25" s="215"/>
    </row>
    <row r="26" spans="1:5" ht="24.75">
      <c r="A26" s="209"/>
      <c r="B26" s="214"/>
      <c r="C26" s="212" t="s">
        <v>282</v>
      </c>
      <c r="D26" s="209"/>
      <c r="E26" s="209"/>
    </row>
    <row r="27" spans="1:5" ht="24.75">
      <c r="A27" s="209"/>
      <c r="B27" s="213" t="s">
        <v>25</v>
      </c>
      <c r="C27" s="212" t="s">
        <v>281</v>
      </c>
      <c r="D27" s="209"/>
      <c r="E27" s="209"/>
    </row>
    <row r="28" spans="1:5" ht="24.75">
      <c r="A28" s="209">
        <v>215215502</v>
      </c>
      <c r="B28" s="211"/>
      <c r="C28" s="210" t="s">
        <v>280</v>
      </c>
      <c r="D28" s="209">
        <v>35000000</v>
      </c>
      <c r="E28" s="209">
        <v>47838354</v>
      </c>
    </row>
    <row r="29" spans="1:5" ht="24.75">
      <c r="A29" s="206">
        <f>SUM(A27:A28)</f>
        <v>215215502</v>
      </c>
      <c r="B29" s="208"/>
      <c r="C29" s="207" t="s">
        <v>279</v>
      </c>
      <c r="D29" s="206">
        <f>SUM(D27:D28)</f>
        <v>35000000</v>
      </c>
      <c r="E29" s="206">
        <f>SUM(E27:E28)</f>
        <v>47838354</v>
      </c>
    </row>
    <row r="30" spans="1:5" ht="20.25">
      <c r="A30" s="205"/>
      <c r="B30" s="204"/>
      <c r="C30" s="203"/>
      <c r="D30" s="202"/>
      <c r="E30" s="202"/>
    </row>
    <row r="31" spans="1:5" ht="12.75">
      <c r="A31" s="201"/>
      <c r="B31" s="201"/>
      <c r="C31" s="201"/>
      <c r="D31" s="201"/>
      <c r="E31" s="201"/>
    </row>
    <row r="32" spans="1:5" ht="12.75">
      <c r="A32" s="201"/>
      <c r="B32" s="201"/>
      <c r="C32" s="201"/>
      <c r="D32" s="201"/>
      <c r="E32" s="201"/>
    </row>
    <row r="33" spans="1:5" ht="12.75">
      <c r="A33" s="201"/>
      <c r="B33" s="201"/>
      <c r="C33" s="201"/>
      <c r="D33" s="201"/>
      <c r="E33" s="201"/>
    </row>
    <row r="34" spans="1:5" ht="12.75">
      <c r="A34" s="201"/>
      <c r="B34" s="201"/>
      <c r="C34" s="201"/>
      <c r="D34" s="201"/>
      <c r="E34" s="201"/>
    </row>
    <row r="35" spans="1:5" ht="12.75">
      <c r="A35" s="201"/>
      <c r="B35" s="201"/>
      <c r="C35" s="201"/>
      <c r="D35" s="201"/>
      <c r="E35" s="201"/>
    </row>
    <row r="36" spans="1:5" ht="12.75">
      <c r="A36" s="201"/>
      <c r="B36" s="201"/>
      <c r="C36" s="201"/>
      <c r="D36" s="201"/>
      <c r="E36" s="201"/>
    </row>
    <row r="37" spans="1:5" ht="12.75">
      <c r="A37" s="201"/>
      <c r="B37" s="201"/>
      <c r="C37" s="201"/>
      <c r="D37" s="201"/>
      <c r="E37" s="201"/>
    </row>
    <row r="38" spans="1:5" ht="12.75">
      <c r="A38" s="201"/>
      <c r="B38" s="201"/>
      <c r="C38" s="201"/>
      <c r="D38" s="201"/>
      <c r="E38" s="201"/>
    </row>
    <row r="39" spans="1:5" ht="12.75">
      <c r="A39" s="201"/>
      <c r="B39" s="201"/>
      <c r="C39" s="201"/>
      <c r="D39" s="201"/>
      <c r="E39" s="201"/>
    </row>
    <row r="40" spans="1:5" ht="12.75">
      <c r="A40" s="201"/>
      <c r="B40" s="201"/>
      <c r="C40" s="201"/>
      <c r="D40" s="201"/>
      <c r="E40" s="201"/>
    </row>
    <row r="41" spans="1:5" ht="12.75">
      <c r="A41" s="201"/>
      <c r="B41" s="201"/>
      <c r="C41" s="201"/>
      <c r="D41" s="201"/>
      <c r="E41" s="201"/>
    </row>
    <row r="42" spans="1:5" ht="12.75">
      <c r="A42" s="201"/>
      <c r="B42" s="201"/>
      <c r="C42" s="63" t="s">
        <v>278</v>
      </c>
      <c r="D42" s="201"/>
      <c r="E42" s="201"/>
    </row>
    <row r="43" spans="1:5" ht="12.75">
      <c r="A43" s="201"/>
      <c r="B43" s="201"/>
      <c r="C43" s="201"/>
      <c r="D43" s="201"/>
      <c r="E43" s="201"/>
    </row>
    <row r="44" spans="1:5" ht="12.75">
      <c r="A44" s="201"/>
      <c r="B44" s="201"/>
      <c r="C44" s="201"/>
      <c r="D44" s="201"/>
      <c r="E44" s="201"/>
    </row>
    <row r="45" spans="1:5" ht="12.75">
      <c r="A45" s="201"/>
      <c r="B45" s="201"/>
      <c r="C45" s="201"/>
      <c r="D45" s="201"/>
      <c r="E45" s="201"/>
    </row>
    <row r="46" spans="1:5" ht="12.75">
      <c r="A46" s="201"/>
      <c r="B46" s="201"/>
      <c r="C46" s="201"/>
      <c r="D46" s="201"/>
      <c r="E46" s="201"/>
    </row>
    <row r="47" spans="1:5" ht="12.75">
      <c r="A47" s="201"/>
      <c r="B47" s="201"/>
      <c r="C47" s="201"/>
      <c r="D47" s="201"/>
      <c r="E47" s="201"/>
    </row>
    <row r="48" spans="1:5" ht="12.75">
      <c r="A48" s="201"/>
      <c r="B48" s="201"/>
      <c r="C48" s="201"/>
      <c r="D48" s="201"/>
      <c r="E48" s="201"/>
    </row>
    <row r="49" spans="1:5" ht="12.75">
      <c r="A49" s="201"/>
      <c r="B49" s="201"/>
      <c r="C49" s="201"/>
      <c r="D49" s="201"/>
      <c r="E49" s="201"/>
    </row>
    <row r="50" spans="1:5" ht="12.75">
      <c r="A50" s="201"/>
      <c r="B50" s="201"/>
      <c r="C50" s="201"/>
      <c r="D50" s="201"/>
      <c r="E50" s="201"/>
    </row>
    <row r="51" spans="1:5" ht="12.75">
      <c r="A51" s="201"/>
      <c r="B51" s="201"/>
      <c r="C51" s="201"/>
      <c r="D51" s="201"/>
      <c r="E51" s="201"/>
    </row>
    <row r="52" spans="1:5" ht="12.75">
      <c r="A52" s="201"/>
      <c r="B52" s="201"/>
      <c r="C52" s="201"/>
      <c r="D52" s="201"/>
      <c r="E52" s="201"/>
    </row>
    <row r="53" spans="1:5" ht="12.75">
      <c r="A53" s="201"/>
      <c r="B53" s="201"/>
      <c r="C53" s="201"/>
      <c r="D53" s="201"/>
      <c r="E53" s="201"/>
    </row>
    <row r="54" spans="1:5" ht="12.75">
      <c r="A54" s="201"/>
      <c r="B54" s="201"/>
      <c r="C54" s="201"/>
      <c r="D54" s="201"/>
      <c r="E54" s="201"/>
    </row>
    <row r="55" spans="1:5" ht="12.75">
      <c r="A55" s="201"/>
      <c r="B55" s="201"/>
      <c r="C55" s="201"/>
      <c r="D55" s="201"/>
      <c r="E55" s="201"/>
    </row>
    <row r="56" spans="1:5" ht="12.75">
      <c r="A56" s="201"/>
      <c r="B56" s="201"/>
      <c r="C56" s="201"/>
      <c r="D56" s="201"/>
      <c r="E56" s="201"/>
    </row>
    <row r="57" spans="1:5" ht="12.75">
      <c r="A57" s="201"/>
      <c r="B57" s="201"/>
      <c r="C57" s="201"/>
      <c r="D57" s="201"/>
      <c r="E57" s="201"/>
    </row>
    <row r="58" spans="1:5" ht="12.75">
      <c r="A58" s="201"/>
      <c r="B58" s="201"/>
      <c r="C58" s="201"/>
      <c r="D58" s="201"/>
      <c r="E58" s="201"/>
    </row>
    <row r="59" spans="1:5" ht="12.75">
      <c r="A59" s="201"/>
      <c r="B59" s="201"/>
      <c r="C59" s="201"/>
      <c r="D59" s="201"/>
      <c r="E59" s="201"/>
    </row>
    <row r="60" spans="1:5" ht="12.75">
      <c r="A60" s="201"/>
      <c r="B60" s="201"/>
      <c r="C60" s="201"/>
      <c r="D60" s="201"/>
      <c r="E60" s="201"/>
    </row>
    <row r="61" spans="1:5" ht="12.75">
      <c r="A61" s="201"/>
      <c r="B61" s="201"/>
      <c r="C61" s="201"/>
      <c r="D61" s="201"/>
      <c r="E61" s="201"/>
    </row>
    <row r="62" spans="1:5" ht="12.75">
      <c r="A62" s="201"/>
      <c r="B62" s="201"/>
      <c r="C62" s="201"/>
      <c r="D62" s="201"/>
      <c r="E62" s="201"/>
    </row>
    <row r="63" spans="1:5" ht="12.75">
      <c r="A63" s="201"/>
      <c r="B63" s="201"/>
      <c r="C63" s="201"/>
      <c r="D63" s="201"/>
      <c r="E63" s="201"/>
    </row>
    <row r="64" spans="1:5" ht="12.75">
      <c r="A64" s="201"/>
      <c r="B64" s="201"/>
      <c r="C64" s="201"/>
      <c r="D64" s="201"/>
      <c r="E64" s="201"/>
    </row>
    <row r="65" spans="1:5" ht="12.75">
      <c r="A65" s="201"/>
      <c r="B65" s="201"/>
      <c r="C65" s="201"/>
      <c r="D65" s="201"/>
      <c r="E65" s="201"/>
    </row>
    <row r="66" spans="1:5" ht="12.75">
      <c r="A66" s="201"/>
      <c r="B66" s="201"/>
      <c r="C66" s="201"/>
      <c r="D66" s="201"/>
      <c r="E66" s="201"/>
    </row>
    <row r="67" spans="1:5" ht="12.75">
      <c r="A67" s="201"/>
      <c r="B67" s="201"/>
      <c r="C67" s="201"/>
      <c r="D67" s="201"/>
      <c r="E67" s="201"/>
    </row>
    <row r="68" spans="1:5" ht="12.75">
      <c r="A68" s="201"/>
      <c r="B68" s="201"/>
      <c r="C68" s="201"/>
      <c r="D68" s="201"/>
      <c r="E68" s="201"/>
    </row>
    <row r="69" spans="1:5" ht="12.75">
      <c r="A69" s="201"/>
      <c r="B69" s="201"/>
      <c r="C69" s="201"/>
      <c r="D69" s="201"/>
      <c r="E69" s="201"/>
    </row>
    <row r="70" spans="1:5" ht="12.75">
      <c r="A70" s="201"/>
      <c r="B70" s="201"/>
      <c r="C70" s="201"/>
      <c r="D70" s="201"/>
      <c r="E70" s="201"/>
    </row>
    <row r="71" spans="1:5" ht="12.75">
      <c r="A71" s="201"/>
      <c r="B71" s="201"/>
      <c r="C71" s="201"/>
      <c r="D71" s="201"/>
      <c r="E71" s="201"/>
    </row>
    <row r="72" spans="1:5" ht="12.75">
      <c r="A72" s="201"/>
      <c r="B72" s="201"/>
      <c r="C72" s="201"/>
      <c r="D72" s="201"/>
      <c r="E72" s="201"/>
    </row>
    <row r="73" spans="1:5" ht="12.75">
      <c r="A73" s="201"/>
      <c r="B73" s="201"/>
      <c r="C73" s="201"/>
      <c r="D73" s="201"/>
      <c r="E73" s="201"/>
    </row>
    <row r="74" spans="1:5" ht="12.75">
      <c r="A74" s="201"/>
      <c r="B74" s="201"/>
      <c r="C74" s="201"/>
      <c r="D74" s="201"/>
      <c r="E74" s="201"/>
    </row>
    <row r="75" spans="1:5" ht="12.75">
      <c r="A75" s="201"/>
      <c r="B75" s="201"/>
      <c r="C75" s="201"/>
      <c r="D75" s="201"/>
      <c r="E75" s="201"/>
    </row>
    <row r="76" spans="1:5" ht="12.75">
      <c r="A76" s="201"/>
      <c r="B76" s="201"/>
      <c r="C76" s="201"/>
      <c r="D76" s="201"/>
      <c r="E76" s="201"/>
    </row>
    <row r="77" spans="1:5" ht="12.75">
      <c r="A77" s="201"/>
      <c r="B77" s="201"/>
      <c r="C77" s="201"/>
      <c r="D77" s="201"/>
      <c r="E77" s="201"/>
    </row>
    <row r="78" spans="1:5" ht="12.75">
      <c r="A78" s="201"/>
      <c r="B78" s="201"/>
      <c r="C78" s="201"/>
      <c r="D78" s="201"/>
      <c r="E78" s="201"/>
    </row>
    <row r="79" spans="1:5" ht="12.75">
      <c r="A79" s="201"/>
      <c r="B79" s="201"/>
      <c r="C79" s="201"/>
      <c r="D79" s="201"/>
      <c r="E79" s="201"/>
    </row>
    <row r="80" spans="1:5" ht="12.75">
      <c r="A80" s="201"/>
      <c r="B80" s="201"/>
      <c r="C80" s="201"/>
      <c r="D80" s="201"/>
      <c r="E80" s="201"/>
    </row>
    <row r="81" spans="1:5" ht="12.75">
      <c r="A81" s="201"/>
      <c r="B81" s="201"/>
      <c r="C81" s="201"/>
      <c r="D81" s="201"/>
      <c r="E81" s="201"/>
    </row>
    <row r="82" spans="1:5" ht="12.75">
      <c r="A82" s="201"/>
      <c r="B82" s="201"/>
      <c r="C82" s="201"/>
      <c r="D82" s="201"/>
      <c r="E82" s="201"/>
    </row>
    <row r="83" spans="1:5" ht="12.75">
      <c r="A83" s="201"/>
      <c r="B83" s="201"/>
      <c r="C83" s="201"/>
      <c r="D83" s="201"/>
      <c r="E83" s="201"/>
    </row>
    <row r="84" spans="1:5" ht="12.75">
      <c r="A84" s="201"/>
      <c r="B84" s="201"/>
      <c r="C84" s="201"/>
      <c r="D84" s="201"/>
      <c r="E84" s="201"/>
    </row>
    <row r="85" spans="1:5" ht="12.75">
      <c r="A85" s="201"/>
      <c r="B85" s="201"/>
      <c r="C85" s="201"/>
      <c r="D85" s="201"/>
      <c r="E85" s="201"/>
    </row>
    <row r="86" spans="1:5" ht="12.75">
      <c r="A86" s="201"/>
      <c r="B86" s="201"/>
      <c r="C86" s="201"/>
      <c r="D86" s="201"/>
      <c r="E86" s="201"/>
    </row>
    <row r="87" spans="1:5" ht="12.75">
      <c r="A87" s="201"/>
      <c r="B87" s="201"/>
      <c r="C87" s="201"/>
      <c r="D87" s="201"/>
      <c r="E87" s="201"/>
    </row>
    <row r="88" spans="1:5" ht="12.75">
      <c r="A88" s="201"/>
      <c r="B88" s="201"/>
      <c r="C88" s="201"/>
      <c r="D88" s="201"/>
      <c r="E88" s="201"/>
    </row>
    <row r="89" spans="1:5" ht="12.75">
      <c r="A89" s="201"/>
      <c r="B89" s="201"/>
      <c r="C89" s="201"/>
      <c r="D89" s="201"/>
      <c r="E89" s="201"/>
    </row>
    <row r="90" spans="1:5" ht="12.75">
      <c r="A90" s="201"/>
      <c r="B90" s="201"/>
      <c r="C90" s="201"/>
      <c r="D90" s="201"/>
      <c r="E90" s="201"/>
    </row>
    <row r="91" spans="1:5" ht="12.75">
      <c r="A91" s="201"/>
      <c r="B91" s="201"/>
      <c r="C91" s="201"/>
      <c r="D91" s="201"/>
      <c r="E91" s="201"/>
    </row>
    <row r="92" spans="1:5" ht="12.75">
      <c r="A92" s="201"/>
      <c r="B92" s="201"/>
      <c r="C92" s="201"/>
      <c r="D92" s="201"/>
      <c r="E92" s="201"/>
    </row>
    <row r="93" spans="1:5" ht="12.75">
      <c r="A93" s="201"/>
      <c r="B93" s="201"/>
      <c r="C93" s="201"/>
      <c r="D93" s="201"/>
      <c r="E93" s="201"/>
    </row>
    <row r="94" spans="1:5" ht="12.75">
      <c r="A94" s="201"/>
      <c r="B94" s="201"/>
      <c r="C94" s="201"/>
      <c r="D94" s="201"/>
      <c r="E94" s="201"/>
    </row>
    <row r="95" spans="1:5" ht="12.75">
      <c r="A95" s="201"/>
      <c r="B95" s="201"/>
      <c r="C95" s="201"/>
      <c r="D95" s="201"/>
      <c r="E95" s="201"/>
    </row>
    <row r="96" spans="1:5" ht="12.75">
      <c r="A96" s="201"/>
      <c r="B96" s="201"/>
      <c r="C96" s="201"/>
      <c r="D96" s="201"/>
      <c r="E96" s="201"/>
    </row>
    <row r="97" spans="1:5" ht="12.75">
      <c r="A97" s="201"/>
      <c r="B97" s="201"/>
      <c r="C97" s="201"/>
      <c r="D97" s="201"/>
      <c r="E97" s="201"/>
    </row>
    <row r="98" spans="1:5" ht="12.75">
      <c r="A98" s="201"/>
      <c r="B98" s="201"/>
      <c r="C98" s="201"/>
      <c r="D98" s="201"/>
      <c r="E98" s="201"/>
    </row>
    <row r="99" spans="1:5" ht="12.75">
      <c r="A99" s="201"/>
      <c r="B99" s="201"/>
      <c r="C99" s="201"/>
      <c r="D99" s="201"/>
      <c r="E99" s="201"/>
    </row>
    <row r="100" spans="1:5" ht="12.75">
      <c r="A100" s="201"/>
      <c r="B100" s="201"/>
      <c r="C100" s="201"/>
      <c r="D100" s="201"/>
      <c r="E100" s="201"/>
    </row>
    <row r="101" spans="1:5" ht="12.75">
      <c r="A101" s="201"/>
      <c r="B101" s="201"/>
      <c r="C101" s="201"/>
      <c r="D101" s="201"/>
      <c r="E101" s="201"/>
    </row>
    <row r="102" spans="1:5" ht="12.75">
      <c r="A102" s="201"/>
      <c r="B102" s="201"/>
      <c r="C102" s="201"/>
      <c r="D102" s="201"/>
      <c r="E102" s="201"/>
    </row>
    <row r="103" spans="1:5" ht="12.75">
      <c r="A103" s="201"/>
      <c r="B103" s="201"/>
      <c r="C103" s="201"/>
      <c r="D103" s="201"/>
      <c r="E103" s="201"/>
    </row>
    <row r="104" spans="1:5" ht="12.75">
      <c r="A104" s="201"/>
      <c r="B104" s="201"/>
      <c r="C104" s="201"/>
      <c r="D104" s="201"/>
      <c r="E104" s="201"/>
    </row>
    <row r="105" spans="1:5" ht="12.75">
      <c r="A105" s="201"/>
      <c r="B105" s="201"/>
      <c r="C105" s="201"/>
      <c r="D105" s="201"/>
      <c r="E105" s="201"/>
    </row>
    <row r="106" spans="1:5" ht="12.75">
      <c r="A106" s="201"/>
      <c r="B106" s="201"/>
      <c r="C106" s="201"/>
      <c r="D106" s="201"/>
      <c r="E106" s="201"/>
    </row>
    <row r="107" spans="1:5" ht="12.75">
      <c r="A107" s="201"/>
      <c r="B107" s="201"/>
      <c r="C107" s="201"/>
      <c r="D107" s="201"/>
      <c r="E107" s="201"/>
    </row>
    <row r="108" spans="1:5" ht="12.75">
      <c r="A108" s="201"/>
      <c r="B108" s="201"/>
      <c r="C108" s="201"/>
      <c r="D108" s="201"/>
      <c r="E108" s="201"/>
    </row>
    <row r="109" spans="1:5" ht="12.75">
      <c r="A109" s="201"/>
      <c r="B109" s="201"/>
      <c r="C109" s="201"/>
      <c r="D109" s="201"/>
      <c r="E109" s="201"/>
    </row>
    <row r="110" spans="1:5" ht="12.75">
      <c r="A110" s="201"/>
      <c r="B110" s="201"/>
      <c r="C110" s="201"/>
      <c r="D110" s="201"/>
      <c r="E110" s="201"/>
    </row>
    <row r="111" spans="1:5" ht="12.75">
      <c r="A111" s="201"/>
      <c r="B111" s="201"/>
      <c r="C111" s="201"/>
      <c r="D111" s="201"/>
      <c r="E111" s="201"/>
    </row>
    <row r="112" spans="1:5" ht="12.75">
      <c r="A112" s="201"/>
      <c r="B112" s="201"/>
      <c r="C112" s="201"/>
      <c r="D112" s="201"/>
      <c r="E112" s="201"/>
    </row>
    <row r="113" spans="1:5" ht="12.75">
      <c r="A113" s="201"/>
      <c r="B113" s="201"/>
      <c r="C113" s="201"/>
      <c r="D113" s="201"/>
      <c r="E113" s="201"/>
    </row>
    <row r="114" spans="1:5" ht="12.75">
      <c r="A114" s="201"/>
      <c r="B114" s="201"/>
      <c r="C114" s="201"/>
      <c r="D114" s="201"/>
      <c r="E114" s="201"/>
    </row>
    <row r="115" spans="1:5" ht="12.75">
      <c r="A115" s="201"/>
      <c r="B115" s="201"/>
      <c r="C115" s="201"/>
      <c r="D115" s="201"/>
      <c r="E115" s="201"/>
    </row>
    <row r="116" spans="1:5" ht="12.75">
      <c r="A116" s="201"/>
      <c r="B116" s="201"/>
      <c r="C116" s="201"/>
      <c r="D116" s="201"/>
      <c r="E116" s="201"/>
    </row>
    <row r="117" spans="1:5" ht="12.75">
      <c r="A117" s="201"/>
      <c r="B117" s="201"/>
      <c r="C117" s="201"/>
      <c r="D117" s="201"/>
      <c r="E117" s="201"/>
    </row>
    <row r="118" spans="1:5" ht="12.75">
      <c r="A118" s="201"/>
      <c r="B118" s="201"/>
      <c r="C118" s="201"/>
      <c r="D118" s="201"/>
      <c r="E118" s="201"/>
    </row>
    <row r="119" spans="1:5" ht="12.75">
      <c r="A119" s="201"/>
      <c r="B119" s="201"/>
      <c r="C119" s="201"/>
      <c r="D119" s="201"/>
      <c r="E119" s="201"/>
    </row>
    <row r="120" spans="1:5" ht="12.75">
      <c r="A120" s="201"/>
      <c r="B120" s="201"/>
      <c r="C120" s="201"/>
      <c r="D120" s="201"/>
      <c r="E120" s="201"/>
    </row>
    <row r="121" spans="1:5" ht="12.75">
      <c r="A121" s="201"/>
      <c r="B121" s="201"/>
      <c r="C121" s="201"/>
      <c r="D121" s="201"/>
      <c r="E121" s="201"/>
    </row>
    <row r="122" spans="1:5" ht="12.75">
      <c r="A122" s="201"/>
      <c r="B122" s="201"/>
      <c r="C122" s="201"/>
      <c r="D122" s="201"/>
      <c r="E122" s="201"/>
    </row>
    <row r="123" spans="1:5" ht="12.75">
      <c r="A123" s="201"/>
      <c r="B123" s="201"/>
      <c r="C123" s="201"/>
      <c r="D123" s="201"/>
      <c r="E123" s="201"/>
    </row>
    <row r="124" spans="1:5" ht="12.75">
      <c r="A124" s="201"/>
      <c r="B124" s="201"/>
      <c r="C124" s="201"/>
      <c r="D124" s="201"/>
      <c r="E124" s="201"/>
    </row>
    <row r="125" spans="1:5" ht="12.75">
      <c r="A125" s="201"/>
      <c r="B125" s="201"/>
      <c r="C125" s="201"/>
      <c r="D125" s="201"/>
      <c r="E125" s="201"/>
    </row>
    <row r="126" spans="1:5" ht="12.75">
      <c r="A126" s="201"/>
      <c r="B126" s="201"/>
      <c r="C126" s="201"/>
      <c r="D126" s="201"/>
      <c r="E126" s="201"/>
    </row>
    <row r="127" spans="1:5" ht="12.75">
      <c r="A127" s="201"/>
      <c r="B127" s="201"/>
      <c r="C127" s="201"/>
      <c r="D127" s="201"/>
      <c r="E127" s="201"/>
    </row>
    <row r="128" spans="1:5" ht="12.75">
      <c r="A128" s="201"/>
      <c r="B128" s="201"/>
      <c r="C128" s="201"/>
      <c r="D128" s="201"/>
      <c r="E128" s="201"/>
    </row>
    <row r="129" spans="1:5" ht="12.75">
      <c r="A129" s="201"/>
      <c r="B129" s="201"/>
      <c r="C129" s="201"/>
      <c r="D129" s="201"/>
      <c r="E129" s="201"/>
    </row>
    <row r="130" spans="1:5" ht="12.75">
      <c r="A130" s="201"/>
      <c r="B130" s="201"/>
      <c r="C130" s="201"/>
      <c r="D130" s="201"/>
      <c r="E130" s="201"/>
    </row>
    <row r="131" spans="1:5" ht="12.75">
      <c r="A131" s="201"/>
      <c r="B131" s="201"/>
      <c r="C131" s="201"/>
      <c r="D131" s="201"/>
      <c r="E131" s="201"/>
    </row>
    <row r="132" spans="1:5" ht="12.75">
      <c r="A132" s="201"/>
      <c r="B132" s="201"/>
      <c r="C132" s="201"/>
      <c r="D132" s="201"/>
      <c r="E132" s="201"/>
    </row>
    <row r="133" spans="1:5" ht="12.75">
      <c r="A133" s="201"/>
      <c r="B133" s="201"/>
      <c r="C133" s="201"/>
      <c r="D133" s="201"/>
      <c r="E133" s="201"/>
    </row>
    <row r="134" spans="1:5" ht="12.75">
      <c r="A134" s="201"/>
      <c r="B134" s="201"/>
      <c r="C134" s="201"/>
      <c r="D134" s="201"/>
      <c r="E134" s="201"/>
    </row>
    <row r="135" spans="1:5" ht="12.75">
      <c r="A135" s="201"/>
      <c r="B135" s="201"/>
      <c r="C135" s="201"/>
      <c r="D135" s="201"/>
      <c r="E135" s="201"/>
    </row>
    <row r="136" spans="1:5" ht="12.75">
      <c r="A136" s="201"/>
      <c r="B136" s="201"/>
      <c r="C136" s="201"/>
      <c r="D136" s="201"/>
      <c r="E136" s="201"/>
    </row>
    <row r="137" spans="1:5" ht="12.75">
      <c r="A137" s="201"/>
      <c r="B137" s="201"/>
      <c r="C137" s="201"/>
      <c r="D137" s="201"/>
      <c r="E137" s="201"/>
    </row>
    <row r="138" spans="1:5" ht="12.75">
      <c r="A138" s="201"/>
      <c r="B138" s="201"/>
      <c r="C138" s="201"/>
      <c r="D138" s="201"/>
      <c r="E138" s="201"/>
    </row>
    <row r="139" spans="1:5" ht="12.75">
      <c r="A139" s="201"/>
      <c r="B139" s="201"/>
      <c r="C139" s="201"/>
      <c r="D139" s="201"/>
      <c r="E139" s="201"/>
    </row>
    <row r="140" spans="1:5" ht="12.75">
      <c r="A140" s="201"/>
      <c r="B140" s="201"/>
      <c r="C140" s="201"/>
      <c r="D140" s="201"/>
      <c r="E140" s="201"/>
    </row>
    <row r="141" spans="1:5" ht="12.75">
      <c r="A141" s="201"/>
      <c r="B141" s="201"/>
      <c r="C141" s="201"/>
      <c r="D141" s="201"/>
      <c r="E141" s="201"/>
    </row>
    <row r="142" spans="1:5" ht="12.75">
      <c r="A142" s="201"/>
      <c r="B142" s="201"/>
      <c r="C142" s="201"/>
      <c r="D142" s="201"/>
      <c r="E142" s="201"/>
    </row>
    <row r="143" spans="1:5" ht="12.75">
      <c r="A143" s="201"/>
      <c r="B143" s="201"/>
      <c r="C143" s="201"/>
      <c r="D143" s="201"/>
      <c r="E143" s="201"/>
    </row>
    <row r="144" spans="1:5" ht="12.75">
      <c r="A144" s="201"/>
      <c r="B144" s="201"/>
      <c r="C144" s="201"/>
      <c r="D144" s="201"/>
      <c r="E144" s="201"/>
    </row>
    <row r="145" spans="1:5" ht="12.75">
      <c r="A145" s="201"/>
      <c r="B145" s="201"/>
      <c r="C145" s="201"/>
      <c r="D145" s="201"/>
      <c r="E145" s="201"/>
    </row>
    <row r="146" spans="1:5" ht="12.75">
      <c r="A146" s="201"/>
      <c r="B146" s="201"/>
      <c r="C146" s="201"/>
      <c r="D146" s="201"/>
      <c r="E146" s="201"/>
    </row>
    <row r="147" spans="1:5" ht="12.75">
      <c r="A147" s="201"/>
      <c r="B147" s="201"/>
      <c r="C147" s="201"/>
      <c r="D147" s="201"/>
      <c r="E147" s="201"/>
    </row>
    <row r="148" spans="1:5" ht="12.75">
      <c r="A148" s="201"/>
      <c r="B148" s="201"/>
      <c r="C148" s="201"/>
      <c r="D148" s="201"/>
      <c r="E148" s="201"/>
    </row>
    <row r="149" spans="1:5" ht="12.75">
      <c r="A149" s="201"/>
      <c r="B149" s="201"/>
      <c r="C149" s="201"/>
      <c r="D149" s="201"/>
      <c r="E149" s="201"/>
    </row>
    <row r="150" spans="1:5" ht="12.75">
      <c r="A150" s="201"/>
      <c r="B150" s="201"/>
      <c r="C150" s="201"/>
      <c r="D150" s="201"/>
      <c r="E150" s="201"/>
    </row>
    <row r="151" spans="1:5" ht="12.75">
      <c r="A151" s="201"/>
      <c r="B151" s="201"/>
      <c r="C151" s="201"/>
      <c r="D151" s="201"/>
      <c r="E151" s="201"/>
    </row>
    <row r="152" spans="1:5" ht="12.75">
      <c r="A152" s="201"/>
      <c r="B152" s="201"/>
      <c r="C152" s="201"/>
      <c r="D152" s="201"/>
      <c r="E152" s="201"/>
    </row>
    <row r="153" spans="1:5" ht="12.75">
      <c r="A153" s="201"/>
      <c r="B153" s="201"/>
      <c r="C153" s="201"/>
      <c r="D153" s="201"/>
      <c r="E153" s="201"/>
    </row>
    <row r="154" spans="1:5" ht="12.75">
      <c r="A154" s="201"/>
      <c r="B154" s="201"/>
      <c r="C154" s="201"/>
      <c r="D154" s="201"/>
      <c r="E154" s="201"/>
    </row>
    <row r="155" spans="1:5" ht="12.75">
      <c r="A155" s="201"/>
      <c r="B155" s="201"/>
      <c r="C155" s="201"/>
      <c r="D155" s="201"/>
      <c r="E155" s="201"/>
    </row>
    <row r="156" spans="1:5" ht="12.75">
      <c r="A156" s="201"/>
      <c r="B156" s="201"/>
      <c r="C156" s="201"/>
      <c r="D156" s="201"/>
      <c r="E156" s="201"/>
    </row>
    <row r="157" spans="1:5" ht="12.75">
      <c r="A157" s="201"/>
      <c r="B157" s="201"/>
      <c r="C157" s="201"/>
      <c r="D157" s="201"/>
      <c r="E157" s="201"/>
    </row>
    <row r="158" spans="1:5" ht="12.75">
      <c r="A158" s="201"/>
      <c r="B158" s="201"/>
      <c r="C158" s="201"/>
      <c r="D158" s="201"/>
      <c r="E158" s="201"/>
    </row>
    <row r="159" spans="1:5" ht="12.75">
      <c r="A159" s="201"/>
      <c r="B159" s="201"/>
      <c r="C159" s="201"/>
      <c r="D159" s="201"/>
      <c r="E159" s="201"/>
    </row>
    <row r="160" spans="1:5" ht="12.75">
      <c r="A160" s="201"/>
      <c r="B160" s="201"/>
      <c r="C160" s="201"/>
      <c r="D160" s="201"/>
      <c r="E160" s="201"/>
    </row>
    <row r="161" spans="1:5" ht="12.75">
      <c r="A161" s="201"/>
      <c r="B161" s="201"/>
      <c r="C161" s="201"/>
      <c r="D161" s="201"/>
      <c r="E161" s="201"/>
    </row>
    <row r="162" spans="1:5" ht="12.75">
      <c r="A162" s="201"/>
      <c r="B162" s="201"/>
      <c r="C162" s="201"/>
      <c r="D162" s="201"/>
      <c r="E162" s="201"/>
    </row>
    <row r="163" spans="1:5" ht="12.75">
      <c r="A163" s="201"/>
      <c r="B163" s="201"/>
      <c r="C163" s="201"/>
      <c r="D163" s="201"/>
      <c r="E163" s="201"/>
    </row>
    <row r="164" spans="1:5" ht="12.75">
      <c r="A164" s="201"/>
      <c r="B164" s="201"/>
      <c r="C164" s="201"/>
      <c r="D164" s="201"/>
      <c r="E164" s="201"/>
    </row>
    <row r="165" spans="1:5" ht="12.75">
      <c r="A165" s="201"/>
      <c r="B165" s="201"/>
      <c r="C165" s="201"/>
      <c r="D165" s="201"/>
      <c r="E165" s="201"/>
    </row>
  </sheetData>
  <sheetProtection/>
  <mergeCells count="3">
    <mergeCell ref="D6:D7"/>
    <mergeCell ref="E6:E7"/>
    <mergeCell ref="A1:E1"/>
  </mergeCells>
  <printOptions horizontalCentered="1"/>
  <pageMargins left="0.35433070866141736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showGridLines="0" rightToLeft="1" zoomScalePageLayoutView="0" workbookViewId="0" topLeftCell="A1">
      <selection activeCell="A19" sqref="A19"/>
    </sheetView>
  </sheetViews>
  <sheetFormatPr defaultColWidth="9.140625" defaultRowHeight="12.75"/>
  <cols>
    <col min="1" max="1" width="14.28125" style="0" customWidth="1"/>
    <col min="2" max="2" width="40.00390625" style="0" customWidth="1"/>
    <col min="3" max="3" width="13.8515625" style="0" customWidth="1"/>
    <col min="4" max="4" width="13.57421875" style="0" customWidth="1"/>
  </cols>
  <sheetData>
    <row r="2" spans="1:4" ht="24.75">
      <c r="A2" s="245" t="s">
        <v>304</v>
      </c>
      <c r="B2" s="245"/>
      <c r="C2" s="245"/>
      <c r="D2" s="245"/>
    </row>
    <row r="3" spans="1:4" ht="24" customHeight="1">
      <c r="A3" s="244" t="s">
        <v>303</v>
      </c>
      <c r="B3" s="242"/>
      <c r="C3" s="242"/>
      <c r="D3" s="242"/>
    </row>
    <row r="4" spans="1:4" ht="21" customHeight="1">
      <c r="A4" s="244" t="s">
        <v>302</v>
      </c>
      <c r="B4" s="242"/>
      <c r="C4" s="242"/>
      <c r="D4" s="242"/>
    </row>
    <row r="5" spans="1:4" ht="23.25">
      <c r="A5" s="201"/>
      <c r="B5" s="201"/>
      <c r="C5" s="201"/>
      <c r="D5" s="267" t="s">
        <v>130</v>
      </c>
    </row>
    <row r="6" spans="1:4" s="1" customFormat="1" ht="18.75" customHeight="1">
      <c r="A6" s="110" t="s">
        <v>195</v>
      </c>
      <c r="B6" s="199"/>
      <c r="C6" s="108" t="s">
        <v>85</v>
      </c>
      <c r="D6" s="197"/>
    </row>
    <row r="7" spans="1:4" s="1" customFormat="1" ht="18.75" customHeight="1">
      <c r="A7" s="107" t="s">
        <v>42</v>
      </c>
      <c r="B7" s="106" t="s">
        <v>3</v>
      </c>
      <c r="C7" s="105" t="s">
        <v>4</v>
      </c>
      <c r="D7" s="105" t="s">
        <v>2</v>
      </c>
    </row>
    <row r="8" spans="1:4" s="1" customFormat="1" ht="18.75" customHeight="1">
      <c r="A8" s="128">
        <v>2014</v>
      </c>
      <c r="B8" s="193"/>
      <c r="C8" s="102"/>
      <c r="D8" s="102"/>
    </row>
    <row r="9" spans="1:4" ht="24.75">
      <c r="A9" s="265"/>
      <c r="B9" s="191" t="s">
        <v>288</v>
      </c>
      <c r="C9" s="266"/>
      <c r="D9" s="265"/>
    </row>
    <row r="10" spans="1:4" ht="20.25" customHeight="1">
      <c r="A10" s="209">
        <v>1815227</v>
      </c>
      <c r="B10" s="264" t="s">
        <v>301</v>
      </c>
      <c r="C10" s="260">
        <v>1330663</v>
      </c>
      <c r="D10" s="209">
        <v>2560611</v>
      </c>
    </row>
    <row r="11" spans="1:4" ht="20.25" customHeight="1">
      <c r="A11" s="209">
        <v>12785429</v>
      </c>
      <c r="B11" s="263" t="s">
        <v>300</v>
      </c>
      <c r="C11" s="260">
        <v>23669337</v>
      </c>
      <c r="D11" s="209">
        <v>10549700</v>
      </c>
    </row>
    <row r="12" spans="1:4" ht="20.25" customHeight="1">
      <c r="A12" s="209">
        <v>1237601</v>
      </c>
      <c r="B12" s="263" t="s">
        <v>299</v>
      </c>
      <c r="C12" s="252" t="s">
        <v>264</v>
      </c>
      <c r="D12" s="209">
        <v>837841</v>
      </c>
    </row>
    <row r="13" spans="1:4" ht="24.75">
      <c r="A13" s="206">
        <f>SUM(A10:A12)</f>
        <v>15838257</v>
      </c>
      <c r="B13" s="251" t="s">
        <v>283</v>
      </c>
      <c r="C13" s="262">
        <f>SUM(C10:C12)</f>
        <v>25000000</v>
      </c>
      <c r="D13" s="262">
        <f>SUM(D10:D12)</f>
        <v>13948152</v>
      </c>
    </row>
    <row r="14" spans="1:4" ht="24.75">
      <c r="A14" s="209"/>
      <c r="B14" s="261" t="s">
        <v>282</v>
      </c>
      <c r="C14" s="260"/>
      <c r="D14" s="209"/>
    </row>
    <row r="15" spans="1:4" ht="24.75">
      <c r="A15" s="209"/>
      <c r="B15" s="261" t="s">
        <v>298</v>
      </c>
      <c r="C15" s="260"/>
      <c r="D15" s="209"/>
    </row>
    <row r="16" spans="1:4" ht="20.25" customHeight="1">
      <c r="A16" s="209">
        <v>6574471</v>
      </c>
      <c r="B16" s="254" t="s">
        <v>297</v>
      </c>
      <c r="C16" s="260">
        <v>35000000</v>
      </c>
      <c r="D16" s="209">
        <v>5056082</v>
      </c>
    </row>
    <row r="17" spans="1:4" ht="24.75">
      <c r="A17" s="222">
        <f>SUM(A16:A16)</f>
        <v>6574471</v>
      </c>
      <c r="B17" s="259" t="s">
        <v>296</v>
      </c>
      <c r="C17" s="258">
        <f>SUM(C16:C16)</f>
        <v>35000000</v>
      </c>
      <c r="D17" s="222">
        <f>SUM(D16:D16)</f>
        <v>5056082</v>
      </c>
    </row>
    <row r="18" spans="1:4" ht="24.75">
      <c r="A18" s="256"/>
      <c r="B18" s="191" t="s">
        <v>295</v>
      </c>
      <c r="C18" s="257"/>
      <c r="D18" s="256"/>
    </row>
    <row r="19" spans="1:4" ht="24.75">
      <c r="A19" s="255">
        <v>208641031</v>
      </c>
      <c r="B19" s="254" t="s">
        <v>294</v>
      </c>
      <c r="C19" s="252" t="s">
        <v>264</v>
      </c>
      <c r="D19" s="253">
        <v>42782272</v>
      </c>
    </row>
    <row r="20" spans="1:4" ht="24.75">
      <c r="A20" s="206">
        <f>SUM(A19:A19)</f>
        <v>208641031</v>
      </c>
      <c r="B20" s="251" t="s">
        <v>293</v>
      </c>
      <c r="C20" s="252">
        <f>SUM(C19:C19)</f>
        <v>0</v>
      </c>
      <c r="D20" s="206">
        <f>SUM(D19:D19)</f>
        <v>42782272</v>
      </c>
    </row>
    <row r="21" spans="1:4" ht="24.75">
      <c r="A21" s="206">
        <f>SUM(A17+A20)</f>
        <v>215215502</v>
      </c>
      <c r="B21" s="251" t="s">
        <v>279</v>
      </c>
      <c r="C21" s="206">
        <f>SUM(C17+C20)</f>
        <v>35000000</v>
      </c>
      <c r="D21" s="206">
        <f>SUM(D17+D20)</f>
        <v>47838354</v>
      </c>
    </row>
    <row r="22" spans="1:4" ht="24.75">
      <c r="A22" s="250"/>
      <c r="B22" s="249"/>
      <c r="C22" s="248"/>
      <c r="D22" s="248"/>
    </row>
    <row r="35" spans="1:4" ht="12.75">
      <c r="A35" s="247" t="s">
        <v>292</v>
      </c>
      <c r="B35" s="246"/>
      <c r="C35" s="246"/>
      <c r="D35" s="246"/>
    </row>
    <row r="47" ht="17.25" customHeight="1">
      <c r="B47" s="63"/>
    </row>
  </sheetData>
  <sheetProtection/>
  <mergeCells count="4">
    <mergeCell ref="C7:C8"/>
    <mergeCell ref="D7:D8"/>
    <mergeCell ref="A35:D35"/>
    <mergeCell ref="A2:D2"/>
  </mergeCells>
  <printOptions horizontalCentered="1"/>
  <pageMargins left="0.35433070866141736" right="0.5511811023622047" top="0.35433070866141736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9"/>
  <sheetViews>
    <sheetView showGridLines="0" rightToLeft="1" zoomScalePageLayoutView="0" workbookViewId="0" topLeftCell="A1">
      <selection activeCell="A89" sqref="A89:D89"/>
    </sheetView>
  </sheetViews>
  <sheetFormatPr defaultColWidth="9.140625" defaultRowHeight="12.75"/>
  <cols>
    <col min="1" max="1" width="14.28125" style="0" customWidth="1"/>
    <col min="2" max="2" width="44.140625" style="0" customWidth="1"/>
    <col min="3" max="3" width="14.28125" style="0" customWidth="1"/>
    <col min="4" max="4" width="14.57421875" style="0" customWidth="1"/>
  </cols>
  <sheetData>
    <row r="1" spans="1:4" s="1" customFormat="1" ht="15" customHeight="1">
      <c r="A1" s="87" t="s">
        <v>330</v>
      </c>
      <c r="B1" s="87"/>
      <c r="C1" s="87"/>
      <c r="D1" s="87"/>
    </row>
    <row r="2" spans="1:4" s="1" customFormat="1" ht="21" customHeight="1">
      <c r="A2" s="129" t="s">
        <v>320</v>
      </c>
      <c r="B2" s="4"/>
      <c r="C2" s="4"/>
      <c r="D2" s="4"/>
    </row>
    <row r="3" spans="1:4" s="1" customFormat="1" ht="19.5" customHeight="1">
      <c r="A3" s="129" t="s">
        <v>319</v>
      </c>
      <c r="B3" s="4"/>
      <c r="C3" s="4"/>
      <c r="D3" s="4"/>
    </row>
    <row r="4" spans="1:4" s="1" customFormat="1" ht="15.75" customHeight="1">
      <c r="A4" s="272"/>
      <c r="B4" s="112"/>
      <c r="C4" s="112"/>
      <c r="D4" s="75" t="s">
        <v>130</v>
      </c>
    </row>
    <row r="5" spans="1:4" s="1" customFormat="1" ht="18.75" customHeight="1">
      <c r="A5" s="110" t="s">
        <v>2</v>
      </c>
      <c r="B5" s="109"/>
      <c r="C5" s="271" t="s">
        <v>85</v>
      </c>
      <c r="D5" s="45"/>
    </row>
    <row r="6" spans="1:4" s="1" customFormat="1" ht="16.5" customHeight="1">
      <c r="A6" s="107" t="s">
        <v>42</v>
      </c>
      <c r="B6" s="106" t="s">
        <v>3</v>
      </c>
      <c r="C6" s="105" t="s">
        <v>4</v>
      </c>
      <c r="D6" s="105" t="s">
        <v>2</v>
      </c>
    </row>
    <row r="7" spans="1:4" s="1" customFormat="1" ht="15" customHeight="1">
      <c r="A7" s="128">
        <v>2014</v>
      </c>
      <c r="B7" s="277"/>
      <c r="C7" s="102"/>
      <c r="D7" s="102"/>
    </row>
    <row r="8" spans="1:4" s="1" customFormat="1" ht="21" customHeight="1">
      <c r="A8" s="101">
        <v>256212020</v>
      </c>
      <c r="B8" s="276" t="s">
        <v>164</v>
      </c>
      <c r="C8" s="275">
        <v>237456000</v>
      </c>
      <c r="D8" s="101">
        <v>205435990</v>
      </c>
    </row>
    <row r="9" spans="1:4" s="1" customFormat="1" ht="21" customHeight="1">
      <c r="A9" s="97">
        <v>326454688</v>
      </c>
      <c r="B9" s="124" t="s">
        <v>329</v>
      </c>
      <c r="C9" s="95">
        <v>313947000</v>
      </c>
      <c r="D9" s="97">
        <v>338383827</v>
      </c>
    </row>
    <row r="10" spans="1:4" s="1" customFormat="1" ht="21" customHeight="1">
      <c r="A10" s="97">
        <v>5723577</v>
      </c>
      <c r="B10" s="121" t="s">
        <v>162</v>
      </c>
      <c r="C10" s="96">
        <v>5596000</v>
      </c>
      <c r="D10" s="97">
        <v>4475453</v>
      </c>
    </row>
    <row r="11" spans="1:4" s="1" customFormat="1" ht="21" customHeight="1">
      <c r="A11" s="97">
        <v>1806970</v>
      </c>
      <c r="B11" s="121" t="s">
        <v>234</v>
      </c>
      <c r="C11" s="96">
        <v>1677000</v>
      </c>
      <c r="D11" s="97">
        <v>2257734</v>
      </c>
    </row>
    <row r="12" spans="1:4" s="1" customFormat="1" ht="21" customHeight="1">
      <c r="A12" s="97">
        <v>4022948</v>
      </c>
      <c r="B12" s="121" t="s">
        <v>161</v>
      </c>
      <c r="C12" s="96">
        <v>4413000</v>
      </c>
      <c r="D12" s="97">
        <v>4019292</v>
      </c>
    </row>
    <row r="13" spans="1:4" s="1" customFormat="1" ht="21" customHeight="1">
      <c r="A13" s="97">
        <v>29561330</v>
      </c>
      <c r="B13" s="121" t="s">
        <v>160</v>
      </c>
      <c r="C13" s="96">
        <v>19168000</v>
      </c>
      <c r="D13" s="97">
        <v>19046792</v>
      </c>
    </row>
    <row r="14" spans="1:4" s="1" customFormat="1" ht="21" customHeight="1">
      <c r="A14" s="97">
        <v>75939629</v>
      </c>
      <c r="B14" s="121" t="s">
        <v>159</v>
      </c>
      <c r="C14" s="96">
        <v>76246000</v>
      </c>
      <c r="D14" s="97">
        <v>74024621</v>
      </c>
    </row>
    <row r="15" spans="1:4" s="1" customFormat="1" ht="21" customHeight="1">
      <c r="A15" s="97">
        <v>44683772</v>
      </c>
      <c r="B15" s="121" t="s">
        <v>158</v>
      </c>
      <c r="C15" s="96">
        <v>39940000</v>
      </c>
      <c r="D15" s="97">
        <v>40930692</v>
      </c>
    </row>
    <row r="16" spans="1:4" s="1" customFormat="1" ht="21" customHeight="1">
      <c r="A16" s="97">
        <v>11615073</v>
      </c>
      <c r="B16" s="121" t="s">
        <v>157</v>
      </c>
      <c r="C16" s="96">
        <v>11054000</v>
      </c>
      <c r="D16" s="97">
        <v>10887221</v>
      </c>
    </row>
    <row r="17" spans="1:4" s="1" customFormat="1" ht="21" customHeight="1">
      <c r="A17" s="97">
        <v>20496271</v>
      </c>
      <c r="B17" s="121" t="s">
        <v>156</v>
      </c>
      <c r="C17" s="96">
        <v>19157000</v>
      </c>
      <c r="D17" s="97">
        <v>17230270</v>
      </c>
    </row>
    <row r="18" spans="1:4" s="1" customFormat="1" ht="21" customHeight="1">
      <c r="A18" s="97">
        <v>4819779</v>
      </c>
      <c r="B18" s="121" t="s">
        <v>155</v>
      </c>
      <c r="C18" s="96">
        <v>5083000</v>
      </c>
      <c r="D18" s="97">
        <v>4855000</v>
      </c>
    </row>
    <row r="19" spans="1:4" s="1" customFormat="1" ht="21" customHeight="1">
      <c r="A19" s="97">
        <v>58370087</v>
      </c>
      <c r="B19" s="121" t="s">
        <v>328</v>
      </c>
      <c r="C19" s="96">
        <v>58976000</v>
      </c>
      <c r="D19" s="97">
        <v>58816329</v>
      </c>
    </row>
    <row r="20" spans="1:4" s="1" customFormat="1" ht="21" customHeight="1">
      <c r="A20" s="97">
        <v>18781494</v>
      </c>
      <c r="B20" s="121" t="s">
        <v>153</v>
      </c>
      <c r="C20" s="96">
        <v>20766000</v>
      </c>
      <c r="D20" s="97">
        <v>12998560</v>
      </c>
    </row>
    <row r="21" spans="1:4" s="1" customFormat="1" ht="21" customHeight="1">
      <c r="A21" s="97">
        <v>711226154</v>
      </c>
      <c r="B21" s="121" t="s">
        <v>152</v>
      </c>
      <c r="C21" s="96">
        <v>692966000</v>
      </c>
      <c r="D21" s="97">
        <v>779814463</v>
      </c>
    </row>
    <row r="22" spans="1:4" s="1" customFormat="1" ht="21" customHeight="1">
      <c r="A22" s="97">
        <v>1245514521</v>
      </c>
      <c r="B22" s="121" t="s">
        <v>151</v>
      </c>
      <c r="C22" s="96">
        <v>1312996000</v>
      </c>
      <c r="D22" s="97">
        <v>1231657035</v>
      </c>
    </row>
    <row r="23" spans="1:4" s="1" customFormat="1" ht="21" customHeight="1">
      <c r="A23" s="97">
        <v>174403747</v>
      </c>
      <c r="B23" s="121" t="s">
        <v>150</v>
      </c>
      <c r="C23" s="96">
        <v>168122000</v>
      </c>
      <c r="D23" s="97">
        <v>170594206</v>
      </c>
    </row>
    <row r="24" spans="1:4" s="1" customFormat="1" ht="21" customHeight="1">
      <c r="A24" s="97">
        <v>13813511</v>
      </c>
      <c r="B24" s="121" t="s">
        <v>192</v>
      </c>
      <c r="C24" s="96">
        <v>12438000</v>
      </c>
      <c r="D24" s="97">
        <v>12321889</v>
      </c>
    </row>
    <row r="25" spans="1:4" s="1" customFormat="1" ht="21" customHeight="1">
      <c r="A25" s="97">
        <v>18345006</v>
      </c>
      <c r="B25" s="121" t="s">
        <v>327</v>
      </c>
      <c r="C25" s="96">
        <v>17273000</v>
      </c>
      <c r="D25" s="97">
        <v>17000685</v>
      </c>
    </row>
    <row r="26" spans="1:4" s="1" customFormat="1" ht="21" customHeight="1">
      <c r="A26" s="97">
        <v>46633569</v>
      </c>
      <c r="B26" s="121" t="s">
        <v>326</v>
      </c>
      <c r="C26" s="96">
        <v>45460000</v>
      </c>
      <c r="D26" s="97">
        <v>42920909</v>
      </c>
    </row>
    <row r="27" spans="1:4" s="1" customFormat="1" ht="21" customHeight="1">
      <c r="A27" s="97">
        <v>107010659</v>
      </c>
      <c r="B27" s="121" t="s">
        <v>325</v>
      </c>
      <c r="C27" s="96">
        <v>106449000</v>
      </c>
      <c r="D27" s="97">
        <v>106390349</v>
      </c>
    </row>
    <row r="28" spans="1:4" s="1" customFormat="1" ht="21" customHeight="1">
      <c r="A28" s="97">
        <v>1139227</v>
      </c>
      <c r="B28" s="121" t="s">
        <v>145</v>
      </c>
      <c r="C28" s="96">
        <v>760000</v>
      </c>
      <c r="D28" s="97">
        <v>22475334</v>
      </c>
    </row>
    <row r="29" spans="1:4" s="1" customFormat="1" ht="21" customHeight="1">
      <c r="A29" s="97">
        <v>100962171</v>
      </c>
      <c r="B29" s="121" t="s">
        <v>144</v>
      </c>
      <c r="C29" s="96">
        <v>96242000</v>
      </c>
      <c r="D29" s="97">
        <v>122549636</v>
      </c>
    </row>
    <row r="30" spans="1:4" s="1" customFormat="1" ht="21" customHeight="1">
      <c r="A30" s="97">
        <v>4633785</v>
      </c>
      <c r="B30" s="121" t="s">
        <v>143</v>
      </c>
      <c r="C30" s="96">
        <v>4472000</v>
      </c>
      <c r="D30" s="97">
        <v>4349070</v>
      </c>
    </row>
    <row r="31" spans="1:4" s="1" customFormat="1" ht="21" customHeight="1">
      <c r="A31" s="97">
        <v>2933655</v>
      </c>
      <c r="B31" s="124" t="s">
        <v>233</v>
      </c>
      <c r="C31" s="96">
        <v>3012000</v>
      </c>
      <c r="D31" s="97">
        <v>2870944</v>
      </c>
    </row>
    <row r="32" spans="1:4" s="1" customFormat="1" ht="21" customHeight="1">
      <c r="A32" s="95">
        <v>290723</v>
      </c>
      <c r="B32" s="121" t="s">
        <v>324</v>
      </c>
      <c r="C32" s="96">
        <v>301000</v>
      </c>
      <c r="D32" s="95">
        <v>295027</v>
      </c>
    </row>
    <row r="33" spans="1:4" s="1" customFormat="1" ht="21" customHeight="1">
      <c r="A33" s="97">
        <v>7149692</v>
      </c>
      <c r="B33" s="121" t="s">
        <v>141</v>
      </c>
      <c r="C33" s="96">
        <v>8499000</v>
      </c>
      <c r="D33" s="97">
        <v>7572470</v>
      </c>
    </row>
    <row r="34" spans="1:4" s="1" customFormat="1" ht="21" customHeight="1">
      <c r="A34" s="118">
        <v>7295059</v>
      </c>
      <c r="B34" s="274" t="s">
        <v>323</v>
      </c>
      <c r="C34" s="273">
        <v>7261000</v>
      </c>
      <c r="D34" s="118">
        <v>6767459</v>
      </c>
    </row>
    <row r="35" spans="1:4" s="1" customFormat="1" ht="15" customHeight="1">
      <c r="A35" s="162"/>
      <c r="B35" s="162"/>
      <c r="C35" s="162"/>
      <c r="D35" s="162"/>
    </row>
    <row r="36" spans="1:4" s="1" customFormat="1" ht="15" customHeight="1">
      <c r="A36"/>
      <c r="B36"/>
      <c r="C36"/>
      <c r="D36"/>
    </row>
    <row r="37" spans="1:4" s="1" customFormat="1" ht="15" customHeight="1">
      <c r="A37"/>
      <c r="B37"/>
      <c r="C37"/>
      <c r="D37"/>
    </row>
    <row r="38" spans="1:4" s="1" customFormat="1" ht="15" customHeight="1">
      <c r="A38" s="269" t="s">
        <v>322</v>
      </c>
      <c r="B38" s="269"/>
      <c r="C38" s="269"/>
      <c r="D38" s="269"/>
    </row>
    <row r="39" spans="1:4" s="1" customFormat="1" ht="15" customHeight="1">
      <c r="A39"/>
      <c r="B39"/>
      <c r="C39"/>
      <c r="D39"/>
    </row>
    <row r="40" spans="1:4" s="1" customFormat="1" ht="15" customHeight="1">
      <c r="A40"/>
      <c r="B40"/>
      <c r="C40"/>
      <c r="D40"/>
    </row>
    <row r="41" spans="1:4" s="1" customFormat="1" ht="15" customHeight="1">
      <c r="A41"/>
      <c r="B41"/>
      <c r="C41"/>
      <c r="D41"/>
    </row>
    <row r="42" spans="1:4" s="1" customFormat="1" ht="15" customHeight="1">
      <c r="A42"/>
      <c r="B42"/>
      <c r="C42"/>
      <c r="D42"/>
    </row>
    <row r="43" spans="1:4" s="1" customFormat="1" ht="15" customHeight="1">
      <c r="A43"/>
      <c r="B43"/>
      <c r="C43"/>
      <c r="D43"/>
    </row>
    <row r="44" spans="1:4" s="1" customFormat="1" ht="15" customHeight="1">
      <c r="A44"/>
      <c r="B44"/>
      <c r="C44"/>
      <c r="D44"/>
    </row>
    <row r="45" spans="1:4" ht="21" customHeight="1">
      <c r="A45" s="87" t="s">
        <v>321</v>
      </c>
      <c r="B45" s="87"/>
      <c r="C45" s="87"/>
      <c r="D45" s="87"/>
    </row>
    <row r="46" spans="1:4" ht="16.5" customHeight="1">
      <c r="A46" s="129" t="s">
        <v>320</v>
      </c>
      <c r="B46" s="4"/>
      <c r="C46" s="4"/>
      <c r="D46" s="4"/>
    </row>
    <row r="47" spans="1:4" ht="16.5" customHeight="1">
      <c r="A47" s="129" t="s">
        <v>319</v>
      </c>
      <c r="B47" s="4"/>
      <c r="C47" s="4"/>
      <c r="D47" s="4"/>
    </row>
    <row r="48" spans="1:4" ht="16.5" customHeight="1">
      <c r="A48" s="272"/>
      <c r="B48" s="112"/>
      <c r="C48" s="112"/>
      <c r="D48" s="75" t="s">
        <v>130</v>
      </c>
    </row>
    <row r="49" spans="1:4" ht="19.5" customHeight="1">
      <c r="A49" s="110" t="s">
        <v>2</v>
      </c>
      <c r="B49" s="109"/>
      <c r="C49" s="271" t="s">
        <v>85</v>
      </c>
      <c r="D49" s="45"/>
    </row>
    <row r="50" spans="1:4" ht="20.25" customHeight="1">
      <c r="A50" s="107" t="s">
        <v>42</v>
      </c>
      <c r="B50" s="106" t="s">
        <v>3</v>
      </c>
      <c r="C50" s="105" t="s">
        <v>4</v>
      </c>
      <c r="D50" s="105" t="s">
        <v>195</v>
      </c>
    </row>
    <row r="51" spans="1:4" ht="21" customHeight="1">
      <c r="A51" s="104">
        <v>2014</v>
      </c>
      <c r="B51" s="270"/>
      <c r="C51" s="102"/>
      <c r="D51" s="102"/>
    </row>
    <row r="52" spans="1:4" ht="17.25" customHeight="1">
      <c r="A52" s="97">
        <v>226399788</v>
      </c>
      <c r="B52" s="181" t="s">
        <v>139</v>
      </c>
      <c r="C52" s="96">
        <v>227586000</v>
      </c>
      <c r="D52" s="97">
        <v>215145068</v>
      </c>
    </row>
    <row r="53" spans="1:4" ht="17.25" customHeight="1">
      <c r="A53" s="97">
        <v>16703163</v>
      </c>
      <c r="B53" s="121" t="s">
        <v>318</v>
      </c>
      <c r="C53" s="96">
        <v>18754000</v>
      </c>
      <c r="D53" s="97">
        <v>17885366</v>
      </c>
    </row>
    <row r="54" spans="1:4" ht="17.25" customHeight="1">
      <c r="A54" s="97">
        <v>75777691</v>
      </c>
      <c r="B54" s="121" t="s">
        <v>317</v>
      </c>
      <c r="C54" s="96">
        <v>64544000</v>
      </c>
      <c r="D54" s="97">
        <v>38633595</v>
      </c>
    </row>
    <row r="55" spans="1:4" ht="17.25" customHeight="1">
      <c r="A55" s="97">
        <v>36305265</v>
      </c>
      <c r="B55" s="121" t="s">
        <v>136</v>
      </c>
      <c r="C55" s="96">
        <v>34232000</v>
      </c>
      <c r="D55" s="97">
        <v>35537148</v>
      </c>
    </row>
    <row r="56" spans="1:4" ht="17.25" customHeight="1">
      <c r="A56" s="97">
        <v>1961132</v>
      </c>
      <c r="B56" s="121" t="s">
        <v>135</v>
      </c>
      <c r="C56" s="96">
        <v>1286000</v>
      </c>
      <c r="D56" s="97">
        <v>1406528</v>
      </c>
    </row>
    <row r="57" spans="1:4" ht="17.25" customHeight="1">
      <c r="A57" s="97">
        <v>69691574</v>
      </c>
      <c r="B57" s="121" t="s">
        <v>220</v>
      </c>
      <c r="C57" s="96">
        <v>67244000</v>
      </c>
      <c r="D57" s="97">
        <v>66285909</v>
      </c>
    </row>
    <row r="58" spans="1:4" ht="17.25" customHeight="1">
      <c r="A58" s="97">
        <v>297781930</v>
      </c>
      <c r="B58" s="124" t="s">
        <v>316</v>
      </c>
      <c r="C58" s="96">
        <v>286150000</v>
      </c>
      <c r="D58" s="97">
        <v>288521035</v>
      </c>
    </row>
    <row r="59" spans="1:4" ht="17.25" customHeight="1">
      <c r="A59" s="97">
        <v>12134256</v>
      </c>
      <c r="B59" s="121" t="s">
        <v>128</v>
      </c>
      <c r="C59" s="92">
        <v>13240000</v>
      </c>
      <c r="D59" s="97">
        <v>11235367</v>
      </c>
    </row>
    <row r="60" spans="1:4" ht="17.25" customHeight="1">
      <c r="A60" s="97">
        <v>14517136</v>
      </c>
      <c r="B60" s="124" t="s">
        <v>127</v>
      </c>
      <c r="C60" s="92">
        <v>16490000</v>
      </c>
      <c r="D60" s="97">
        <v>29094125</v>
      </c>
    </row>
    <row r="61" spans="1:4" ht="17.25" customHeight="1">
      <c r="A61" s="97">
        <v>95182675</v>
      </c>
      <c r="B61" s="124" t="s">
        <v>126</v>
      </c>
      <c r="C61" s="92">
        <v>93089000</v>
      </c>
      <c r="D61" s="97">
        <v>96411753</v>
      </c>
    </row>
    <row r="62" spans="1:4" ht="17.25" customHeight="1">
      <c r="A62" s="97">
        <v>9568334</v>
      </c>
      <c r="B62" s="124" t="s">
        <v>125</v>
      </c>
      <c r="C62" s="95">
        <v>10432000</v>
      </c>
      <c r="D62" s="97">
        <v>9748490</v>
      </c>
    </row>
    <row r="63" spans="1:4" ht="17.25" customHeight="1">
      <c r="A63" s="97">
        <v>19811560</v>
      </c>
      <c r="B63" s="124" t="s">
        <v>315</v>
      </c>
      <c r="C63" s="95">
        <v>19996000</v>
      </c>
      <c r="D63" s="97">
        <v>18033787</v>
      </c>
    </row>
    <row r="64" spans="1:4" ht="17.25" customHeight="1">
      <c r="A64" s="97">
        <v>22806128</v>
      </c>
      <c r="B64" s="124" t="s">
        <v>123</v>
      </c>
      <c r="C64" s="95">
        <v>21800000</v>
      </c>
      <c r="D64" s="97">
        <v>22444085</v>
      </c>
    </row>
    <row r="65" spans="1:4" ht="17.25" customHeight="1">
      <c r="A65" s="97">
        <v>10404701</v>
      </c>
      <c r="B65" s="124" t="s">
        <v>122</v>
      </c>
      <c r="C65" s="95">
        <v>11757000</v>
      </c>
      <c r="D65" s="97">
        <v>11924006</v>
      </c>
    </row>
    <row r="66" spans="1:4" ht="17.25" customHeight="1">
      <c r="A66" s="97">
        <v>10148605</v>
      </c>
      <c r="B66" s="124" t="s">
        <v>121</v>
      </c>
      <c r="C66" s="95">
        <v>13143000</v>
      </c>
      <c r="D66" s="97">
        <v>12403597</v>
      </c>
    </row>
    <row r="67" spans="1:4" ht="17.25" customHeight="1">
      <c r="A67" s="97">
        <v>5338144</v>
      </c>
      <c r="B67" s="124" t="s">
        <v>120</v>
      </c>
      <c r="C67" s="95">
        <v>6308000</v>
      </c>
      <c r="D67" s="97">
        <v>6460203</v>
      </c>
    </row>
    <row r="68" spans="1:4" ht="17.25" customHeight="1">
      <c r="A68" s="97">
        <v>7235761</v>
      </c>
      <c r="B68" s="124" t="s">
        <v>119</v>
      </c>
      <c r="C68" s="95">
        <v>9516000</v>
      </c>
      <c r="D68" s="97">
        <v>6695250</v>
      </c>
    </row>
    <row r="69" spans="1:4" ht="17.25" customHeight="1">
      <c r="A69" s="97">
        <v>179417813</v>
      </c>
      <c r="B69" s="124" t="s">
        <v>118</v>
      </c>
      <c r="C69" s="95">
        <v>180150000</v>
      </c>
      <c r="D69" s="97">
        <v>162697008</v>
      </c>
    </row>
    <row r="70" spans="1:4" ht="17.25" customHeight="1">
      <c r="A70" s="97">
        <v>5275212</v>
      </c>
      <c r="B70" s="124" t="s">
        <v>117</v>
      </c>
      <c r="C70" s="95">
        <v>5556000</v>
      </c>
      <c r="D70" s="97">
        <v>5381921</v>
      </c>
    </row>
    <row r="71" spans="1:4" ht="17.25" customHeight="1">
      <c r="A71" s="97">
        <v>16843963</v>
      </c>
      <c r="B71" s="124" t="s">
        <v>116</v>
      </c>
      <c r="C71" s="95">
        <v>15965000</v>
      </c>
      <c r="D71" s="97">
        <v>16218541</v>
      </c>
    </row>
    <row r="72" spans="1:4" ht="17.25" customHeight="1">
      <c r="A72" s="95">
        <v>493569</v>
      </c>
      <c r="B72" s="124" t="s">
        <v>314</v>
      </c>
      <c r="C72" s="91" t="s">
        <v>306</v>
      </c>
      <c r="D72" s="91" t="s">
        <v>306</v>
      </c>
    </row>
    <row r="73" spans="1:4" ht="17.25" customHeight="1">
      <c r="A73" s="97">
        <v>176081431</v>
      </c>
      <c r="B73" s="124" t="s">
        <v>202</v>
      </c>
      <c r="C73" s="95">
        <v>168777000</v>
      </c>
      <c r="D73" s="97">
        <v>168777000</v>
      </c>
    </row>
    <row r="74" spans="1:4" ht="17.25" customHeight="1">
      <c r="A74" s="97">
        <v>14040525</v>
      </c>
      <c r="B74" s="124" t="s">
        <v>114</v>
      </c>
      <c r="C74" s="95">
        <v>14083000</v>
      </c>
      <c r="D74" s="97">
        <v>14205042</v>
      </c>
    </row>
    <row r="75" spans="1:4" ht="17.25" customHeight="1">
      <c r="A75" s="97">
        <v>44984945</v>
      </c>
      <c r="B75" s="124" t="s">
        <v>113</v>
      </c>
      <c r="C75" s="95">
        <v>42664000</v>
      </c>
      <c r="D75" s="97">
        <v>45111399</v>
      </c>
    </row>
    <row r="76" spans="1:4" ht="17.25" customHeight="1">
      <c r="A76" s="97">
        <v>858233</v>
      </c>
      <c r="B76" s="124" t="s">
        <v>313</v>
      </c>
      <c r="C76" s="95">
        <v>1064000</v>
      </c>
      <c r="D76" s="97">
        <v>814059</v>
      </c>
    </row>
    <row r="77" spans="1:4" ht="17.25" customHeight="1">
      <c r="A77" s="97">
        <v>10525562</v>
      </c>
      <c r="B77" s="124" t="s">
        <v>111</v>
      </c>
      <c r="C77" s="95">
        <v>10181000</v>
      </c>
      <c r="D77" s="97">
        <v>11047581</v>
      </c>
    </row>
    <row r="78" spans="1:4" ht="17.25" customHeight="1">
      <c r="A78" s="97">
        <v>2729061</v>
      </c>
      <c r="B78" s="124" t="s">
        <v>312</v>
      </c>
      <c r="C78" s="95">
        <v>4750000</v>
      </c>
      <c r="D78" s="97">
        <v>3065970</v>
      </c>
    </row>
    <row r="79" spans="1:4" ht="17.25" customHeight="1">
      <c r="A79" s="97">
        <v>47572481</v>
      </c>
      <c r="B79" s="124" t="s">
        <v>311</v>
      </c>
      <c r="C79" s="95">
        <v>50742000</v>
      </c>
      <c r="D79" s="97">
        <v>46403197</v>
      </c>
    </row>
    <row r="80" spans="1:4" ht="17.25" customHeight="1">
      <c r="A80" s="97">
        <v>491923</v>
      </c>
      <c r="B80" s="124" t="s">
        <v>310</v>
      </c>
      <c r="C80" s="95">
        <v>1963000</v>
      </c>
      <c r="D80" s="97">
        <v>511121</v>
      </c>
    </row>
    <row r="81" spans="1:4" ht="17.25" customHeight="1">
      <c r="A81" s="97">
        <v>26074556</v>
      </c>
      <c r="B81" s="124" t="s">
        <v>309</v>
      </c>
      <c r="C81" s="95">
        <v>25830000</v>
      </c>
      <c r="D81" s="97">
        <v>24446886</v>
      </c>
    </row>
    <row r="82" spans="1:4" ht="17.25" customHeight="1">
      <c r="A82" s="97">
        <v>4497593</v>
      </c>
      <c r="B82" s="124" t="s">
        <v>106</v>
      </c>
      <c r="C82" s="95">
        <v>4518000</v>
      </c>
      <c r="D82" s="97">
        <v>4506549</v>
      </c>
    </row>
    <row r="83" spans="1:4" ht="17.25" customHeight="1">
      <c r="A83" s="97">
        <v>1185184</v>
      </c>
      <c r="B83" s="124" t="s">
        <v>105</v>
      </c>
      <c r="C83" s="95">
        <v>1722000</v>
      </c>
      <c r="D83" s="97">
        <v>8509627</v>
      </c>
    </row>
    <row r="84" spans="1:4" ht="17.25" customHeight="1">
      <c r="A84" s="91" t="s">
        <v>306</v>
      </c>
      <c r="B84" s="124" t="s">
        <v>104</v>
      </c>
      <c r="C84" s="91" t="s">
        <v>306</v>
      </c>
      <c r="D84" s="97">
        <v>1823707</v>
      </c>
    </row>
    <row r="85" spans="1:4" ht="17.25" customHeight="1">
      <c r="A85" s="91" t="s">
        <v>306</v>
      </c>
      <c r="B85" s="124" t="s">
        <v>308</v>
      </c>
      <c r="C85" s="91" t="s">
        <v>306</v>
      </c>
      <c r="D85" s="97">
        <v>250000</v>
      </c>
    </row>
    <row r="86" spans="1:4" ht="17.25" customHeight="1">
      <c r="A86" s="91" t="s">
        <v>306</v>
      </c>
      <c r="B86" s="124" t="s">
        <v>307</v>
      </c>
      <c r="C86" s="95">
        <v>432738000</v>
      </c>
      <c r="D86" s="91" t="s">
        <v>306</v>
      </c>
    </row>
    <row r="87" spans="1:4" ht="20.25" customHeight="1">
      <c r="A87" s="90">
        <f>SUM(A8:A34,A52:A86)</f>
        <v>4762679011</v>
      </c>
      <c r="B87" s="172" t="s">
        <v>91</v>
      </c>
      <c r="C87" s="88">
        <f>SUM(C8:C86)</f>
        <v>5166000000</v>
      </c>
      <c r="D87" s="90">
        <f>SUM(D8:D86)</f>
        <v>4722576177</v>
      </c>
    </row>
    <row r="88" spans="1:4" ht="17.25" customHeight="1">
      <c r="A88" s="269" t="s">
        <v>305</v>
      </c>
      <c r="B88" s="269"/>
      <c r="C88" s="269"/>
      <c r="D88" s="269"/>
    </row>
    <row r="89" spans="1:4" ht="18" customHeight="1">
      <c r="A89" s="268"/>
      <c r="B89" s="268"/>
      <c r="C89" s="268"/>
      <c r="D89" s="268"/>
    </row>
  </sheetData>
  <sheetProtection/>
  <mergeCells count="10">
    <mergeCell ref="A89:D89"/>
    <mergeCell ref="D50:D51"/>
    <mergeCell ref="C50:C51"/>
    <mergeCell ref="A88:D88"/>
    <mergeCell ref="A38:D38"/>
    <mergeCell ref="A1:D1"/>
    <mergeCell ref="A45:D45"/>
    <mergeCell ref="A35:D35"/>
    <mergeCell ref="C6:C7"/>
    <mergeCell ref="D6:D7"/>
  </mergeCells>
  <printOptions/>
  <pageMargins left="0" right="0.7874015748031497" top="0.31496062992125984" bottom="0.1968503937007874" header="0.4330708661417323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59"/>
  <sheetViews>
    <sheetView showGridLines="0" rightToLeft="1" zoomScalePageLayoutView="0" workbookViewId="0" topLeftCell="A1">
      <selection activeCell="F138" sqref="F138"/>
    </sheetView>
  </sheetViews>
  <sheetFormatPr defaultColWidth="9.140625" defaultRowHeight="12.75"/>
  <cols>
    <col min="1" max="1" width="14.28125" style="0" customWidth="1"/>
    <col min="2" max="2" width="50.8515625" style="0" customWidth="1"/>
    <col min="3" max="4" width="14.28125" style="0" customWidth="1"/>
  </cols>
  <sheetData>
    <row r="2" spans="1:4" s="1" customFormat="1" ht="15" customHeight="1">
      <c r="A2" s="87" t="s">
        <v>380</v>
      </c>
      <c r="B2" s="87"/>
      <c r="C2" s="87"/>
      <c r="D2" s="87"/>
    </row>
    <row r="3" spans="1:4" s="1" customFormat="1" ht="15" customHeight="1">
      <c r="A3" s="129" t="s">
        <v>349</v>
      </c>
      <c r="B3" s="4"/>
      <c r="C3" s="4"/>
      <c r="D3" s="4"/>
    </row>
    <row r="4" spans="1:4" s="1" customFormat="1" ht="15" customHeight="1">
      <c r="A4" s="129" t="s">
        <v>289</v>
      </c>
      <c r="B4" s="4"/>
      <c r="C4" s="4"/>
      <c r="D4" s="4"/>
    </row>
    <row r="5" spans="1:4" s="1" customFormat="1" ht="15" customHeight="1">
      <c r="A5" s="272"/>
      <c r="B5" s="112"/>
      <c r="C5" s="112"/>
      <c r="D5" s="291" t="s">
        <v>130</v>
      </c>
    </row>
    <row r="6" spans="1:4" s="1" customFormat="1" ht="15.75" customHeight="1">
      <c r="A6" s="200" t="s">
        <v>2</v>
      </c>
      <c r="B6" s="109"/>
      <c r="C6" s="290" t="s">
        <v>85</v>
      </c>
      <c r="D6" s="45"/>
    </row>
    <row r="7" spans="1:4" s="1" customFormat="1" ht="15" customHeight="1">
      <c r="A7" s="196" t="s">
        <v>42</v>
      </c>
      <c r="B7" s="106" t="s">
        <v>3</v>
      </c>
      <c r="C7" s="195" t="s">
        <v>348</v>
      </c>
      <c r="D7" s="195" t="s">
        <v>2</v>
      </c>
    </row>
    <row r="8" spans="1:4" s="1" customFormat="1" ht="15" customHeight="1">
      <c r="A8" s="194">
        <v>2014</v>
      </c>
      <c r="B8" s="301"/>
      <c r="C8" s="192"/>
      <c r="D8" s="192"/>
    </row>
    <row r="9" spans="1:4" s="1" customFormat="1" ht="19.5" customHeight="1">
      <c r="A9" s="169"/>
      <c r="B9" s="300" t="s">
        <v>379</v>
      </c>
      <c r="C9" s="299"/>
      <c r="D9" s="298"/>
    </row>
    <row r="10" spans="1:4" s="1" customFormat="1" ht="15" customHeight="1">
      <c r="A10" s="97">
        <v>112599372</v>
      </c>
      <c r="B10" s="121" t="s">
        <v>164</v>
      </c>
      <c r="C10" s="96">
        <v>105330000</v>
      </c>
      <c r="D10" s="97">
        <v>109879531</v>
      </c>
    </row>
    <row r="11" spans="1:4" s="1" customFormat="1" ht="15" customHeight="1">
      <c r="A11" s="97">
        <v>313554688</v>
      </c>
      <c r="B11" s="121" t="s">
        <v>329</v>
      </c>
      <c r="C11" s="92">
        <v>301427000</v>
      </c>
      <c r="D11" s="96">
        <v>325872827</v>
      </c>
    </row>
    <row r="12" spans="1:4" s="1" customFormat="1" ht="15" customHeight="1">
      <c r="A12" s="97">
        <v>5723577</v>
      </c>
      <c r="B12" s="121" t="s">
        <v>162</v>
      </c>
      <c r="C12" s="96">
        <v>5596000</v>
      </c>
      <c r="D12" s="97">
        <v>4475453</v>
      </c>
    </row>
    <row r="13" spans="1:4" s="1" customFormat="1" ht="15" customHeight="1">
      <c r="A13" s="97">
        <v>1806970</v>
      </c>
      <c r="B13" s="121" t="s">
        <v>234</v>
      </c>
      <c r="C13" s="96">
        <v>1677000</v>
      </c>
      <c r="D13" s="97">
        <v>2257734</v>
      </c>
    </row>
    <row r="14" spans="1:4" s="1" customFormat="1" ht="15" customHeight="1">
      <c r="A14" s="97">
        <v>4022948</v>
      </c>
      <c r="B14" s="121" t="s">
        <v>161</v>
      </c>
      <c r="C14" s="96">
        <v>4413000</v>
      </c>
      <c r="D14" s="97">
        <v>4019292</v>
      </c>
    </row>
    <row r="15" spans="1:4" s="1" customFormat="1" ht="15" customHeight="1">
      <c r="A15" s="97">
        <v>29561330</v>
      </c>
      <c r="B15" s="121" t="s">
        <v>160</v>
      </c>
      <c r="C15" s="96">
        <v>19168000</v>
      </c>
      <c r="D15" s="97">
        <v>19046792</v>
      </c>
    </row>
    <row r="16" spans="1:4" s="1" customFormat="1" ht="15" customHeight="1">
      <c r="A16" s="97">
        <v>71077892</v>
      </c>
      <c r="B16" s="121" t="s">
        <v>159</v>
      </c>
      <c r="C16" s="96">
        <v>70937000</v>
      </c>
      <c r="D16" s="97">
        <v>70007777</v>
      </c>
    </row>
    <row r="17" spans="1:4" s="1" customFormat="1" ht="15" customHeight="1">
      <c r="A17" s="97">
        <v>1139227</v>
      </c>
      <c r="B17" s="121" t="s">
        <v>145</v>
      </c>
      <c r="C17" s="96">
        <v>760000</v>
      </c>
      <c r="D17" s="97">
        <v>22475334</v>
      </c>
    </row>
    <row r="18" spans="1:4" s="1" customFormat="1" ht="15" customHeight="1">
      <c r="A18" s="97">
        <v>2933655</v>
      </c>
      <c r="B18" s="124" t="s">
        <v>142</v>
      </c>
      <c r="C18" s="96">
        <v>3012000</v>
      </c>
      <c r="D18" s="97">
        <v>2870944</v>
      </c>
    </row>
    <row r="19" spans="1:4" s="1" customFormat="1" ht="15" customHeight="1">
      <c r="A19" s="97">
        <v>7149692</v>
      </c>
      <c r="B19" s="121" t="s">
        <v>141</v>
      </c>
      <c r="C19" s="96">
        <v>8499000</v>
      </c>
      <c r="D19" s="97">
        <v>7572470</v>
      </c>
    </row>
    <row r="20" spans="1:4" s="1" customFormat="1" ht="15" customHeight="1">
      <c r="A20" s="97">
        <v>16703163</v>
      </c>
      <c r="B20" s="297" t="s">
        <v>138</v>
      </c>
      <c r="C20" s="96">
        <v>18754000</v>
      </c>
      <c r="D20" s="97">
        <v>17885366</v>
      </c>
    </row>
    <row r="21" spans="1:4" s="1" customFormat="1" ht="15" customHeight="1">
      <c r="A21" s="97">
        <v>8402806</v>
      </c>
      <c r="B21" s="121" t="s">
        <v>125</v>
      </c>
      <c r="C21" s="95">
        <v>8490000</v>
      </c>
      <c r="D21" s="97">
        <v>8568419</v>
      </c>
    </row>
    <row r="22" spans="1:4" s="1" customFormat="1" ht="15" customHeight="1">
      <c r="A22" s="97">
        <v>19811560</v>
      </c>
      <c r="B22" s="121" t="s">
        <v>124</v>
      </c>
      <c r="C22" s="95">
        <v>19996000</v>
      </c>
      <c r="D22" s="97">
        <v>18033787</v>
      </c>
    </row>
    <row r="23" spans="1:4" s="1" customFormat="1" ht="15" customHeight="1">
      <c r="A23" s="97">
        <v>5275212</v>
      </c>
      <c r="B23" s="121" t="s">
        <v>117</v>
      </c>
      <c r="C23" s="92">
        <v>5556000</v>
      </c>
      <c r="D23" s="96">
        <v>5381921</v>
      </c>
    </row>
    <row r="24" spans="1:4" s="1" customFormat="1" ht="15" customHeight="1">
      <c r="A24" s="97">
        <v>493569</v>
      </c>
      <c r="B24" s="121" t="s">
        <v>378</v>
      </c>
      <c r="C24" s="91" t="s">
        <v>306</v>
      </c>
      <c r="D24" s="91" t="s">
        <v>306</v>
      </c>
    </row>
    <row r="25" spans="1:4" s="1" customFormat="1" ht="15" customHeight="1">
      <c r="A25" s="97">
        <v>14040525</v>
      </c>
      <c r="B25" s="121" t="s">
        <v>114</v>
      </c>
      <c r="C25" s="92">
        <v>14083000</v>
      </c>
      <c r="D25" s="96">
        <v>14205042</v>
      </c>
    </row>
    <row r="26" spans="1:4" s="1" customFormat="1" ht="19.5" customHeight="1">
      <c r="A26" s="90">
        <f>SUM(A10:A25)</f>
        <v>614296186</v>
      </c>
      <c r="B26" s="172" t="s">
        <v>231</v>
      </c>
      <c r="C26" s="88">
        <f>SUM(C10:C25)</f>
        <v>587698000</v>
      </c>
      <c r="D26" s="88">
        <f>SUM(D10:D25)</f>
        <v>632552689</v>
      </c>
    </row>
    <row r="27" spans="1:4" s="1" customFormat="1" ht="18" customHeight="1">
      <c r="A27" s="97"/>
      <c r="B27" s="286" t="s">
        <v>377</v>
      </c>
      <c r="C27" s="96"/>
      <c r="D27" s="97"/>
    </row>
    <row r="28" spans="1:4" s="1" customFormat="1" ht="15" customHeight="1">
      <c r="A28" s="97">
        <v>44683772</v>
      </c>
      <c r="B28" s="121" t="s">
        <v>158</v>
      </c>
      <c r="C28" s="96">
        <v>39940000</v>
      </c>
      <c r="D28" s="97">
        <v>40930692</v>
      </c>
    </row>
    <row r="29" spans="1:4" s="1" customFormat="1" ht="15" customHeight="1">
      <c r="A29" s="97">
        <v>17636625</v>
      </c>
      <c r="B29" s="124" t="s">
        <v>376</v>
      </c>
      <c r="C29" s="96">
        <v>19328000</v>
      </c>
      <c r="D29" s="97">
        <v>11930820</v>
      </c>
    </row>
    <row r="30" spans="1:4" s="1" customFormat="1" ht="15" customHeight="1">
      <c r="A30" s="97">
        <v>4633785</v>
      </c>
      <c r="B30" s="121" t="s">
        <v>143</v>
      </c>
      <c r="C30" s="96">
        <v>4472000</v>
      </c>
      <c r="D30" s="97">
        <v>4349070</v>
      </c>
    </row>
    <row r="31" spans="1:4" s="1" customFormat="1" ht="15" customHeight="1">
      <c r="A31" s="97">
        <v>22806128</v>
      </c>
      <c r="B31" s="121" t="s">
        <v>227</v>
      </c>
      <c r="C31" s="95">
        <v>21800000</v>
      </c>
      <c r="D31" s="97">
        <v>22444085</v>
      </c>
    </row>
    <row r="32" spans="1:4" s="1" customFormat="1" ht="15" customHeight="1">
      <c r="A32" s="97">
        <v>47572481</v>
      </c>
      <c r="B32" s="121" t="s">
        <v>375</v>
      </c>
      <c r="C32" s="92">
        <v>50742000</v>
      </c>
      <c r="D32" s="96">
        <v>46403197</v>
      </c>
    </row>
    <row r="33" spans="1:4" s="1" customFormat="1" ht="15" customHeight="1">
      <c r="A33" s="97">
        <v>4497593</v>
      </c>
      <c r="B33" s="121" t="s">
        <v>226</v>
      </c>
      <c r="C33" s="92">
        <v>4518000</v>
      </c>
      <c r="D33" s="96">
        <v>4506548</v>
      </c>
    </row>
    <row r="34" spans="1:4" s="1" customFormat="1" ht="18.75" customHeight="1">
      <c r="A34" s="90">
        <f>SUM(A28:A33)</f>
        <v>141830384</v>
      </c>
      <c r="B34" s="172" t="s">
        <v>225</v>
      </c>
      <c r="C34" s="88">
        <f>SUM(C28:C33)</f>
        <v>140800000</v>
      </c>
      <c r="D34" s="88">
        <f>SUM(D28:D33)</f>
        <v>130564412</v>
      </c>
    </row>
    <row r="35" spans="1:4" s="1" customFormat="1" ht="19.5" customHeight="1">
      <c r="A35" s="97"/>
      <c r="B35" s="286" t="s">
        <v>374</v>
      </c>
      <c r="C35" s="96"/>
      <c r="D35" s="97"/>
    </row>
    <row r="36" spans="1:4" s="1" customFormat="1" ht="14.25" customHeight="1">
      <c r="A36" s="97">
        <v>3511504</v>
      </c>
      <c r="B36" s="124" t="s">
        <v>373</v>
      </c>
      <c r="C36" s="96">
        <v>3557000</v>
      </c>
      <c r="D36" s="97">
        <v>3462476</v>
      </c>
    </row>
    <row r="37" spans="1:4" s="1" customFormat="1" ht="14.25" customHeight="1">
      <c r="A37" s="97">
        <v>37621</v>
      </c>
      <c r="B37" s="124" t="s">
        <v>372</v>
      </c>
      <c r="C37" s="95">
        <v>150000</v>
      </c>
      <c r="D37" s="97">
        <v>12904</v>
      </c>
    </row>
    <row r="38" spans="1:4" s="1" customFormat="1" ht="14.25" customHeight="1">
      <c r="A38" s="97">
        <v>1144869</v>
      </c>
      <c r="B38" s="124" t="s">
        <v>222</v>
      </c>
      <c r="C38" s="95">
        <v>1438000</v>
      </c>
      <c r="D38" s="97">
        <v>1067740</v>
      </c>
    </row>
    <row r="39" spans="1:4" s="1" customFormat="1" ht="14.25" customHeight="1">
      <c r="A39" s="97">
        <v>19522602</v>
      </c>
      <c r="B39" s="124" t="s">
        <v>221</v>
      </c>
      <c r="C39" s="95">
        <v>23320000</v>
      </c>
      <c r="D39" s="97">
        <v>24080536</v>
      </c>
    </row>
    <row r="40" spans="1:4" s="1" customFormat="1" ht="14.25" customHeight="1">
      <c r="A40" s="97">
        <v>1242839298</v>
      </c>
      <c r="B40" s="121" t="s">
        <v>151</v>
      </c>
      <c r="C40" s="96">
        <v>1310039000</v>
      </c>
      <c r="D40" s="97">
        <v>1228716836</v>
      </c>
    </row>
    <row r="41" spans="1:4" s="1" customFormat="1" ht="14.25" customHeight="1">
      <c r="A41" s="97">
        <v>226399788</v>
      </c>
      <c r="B41" s="181" t="s">
        <v>139</v>
      </c>
      <c r="C41" s="96">
        <v>227586000</v>
      </c>
      <c r="D41" s="97">
        <v>215145068</v>
      </c>
    </row>
    <row r="42" spans="1:4" s="1" customFormat="1" ht="14.25" customHeight="1">
      <c r="A42" s="97">
        <v>1961132</v>
      </c>
      <c r="B42" s="121" t="s">
        <v>135</v>
      </c>
      <c r="C42" s="96">
        <v>1286000</v>
      </c>
      <c r="D42" s="97">
        <v>1406528</v>
      </c>
    </row>
    <row r="43" spans="1:4" s="1" customFormat="1" ht="14.25" customHeight="1">
      <c r="A43" s="97">
        <v>69691574</v>
      </c>
      <c r="B43" s="121" t="s">
        <v>220</v>
      </c>
      <c r="C43" s="96">
        <v>67244000</v>
      </c>
      <c r="D43" s="97">
        <v>66285910</v>
      </c>
    </row>
    <row r="44" spans="1:4" s="1" customFormat="1" ht="14.25" customHeight="1">
      <c r="A44" s="97">
        <v>3202555</v>
      </c>
      <c r="B44" s="94" t="s">
        <v>371</v>
      </c>
      <c r="C44" s="96">
        <v>3211000</v>
      </c>
      <c r="D44" s="97">
        <v>3167752</v>
      </c>
    </row>
    <row r="45" spans="1:4" s="1" customFormat="1" ht="14.25" customHeight="1">
      <c r="A45" s="97">
        <v>295235</v>
      </c>
      <c r="B45" s="121" t="s">
        <v>370</v>
      </c>
      <c r="C45" s="96">
        <v>1604000</v>
      </c>
      <c r="D45" s="97">
        <v>1086405</v>
      </c>
    </row>
    <row r="46" spans="1:4" s="1" customFormat="1" ht="14.25" customHeight="1">
      <c r="A46" s="97">
        <v>5338144</v>
      </c>
      <c r="B46" s="121" t="s">
        <v>120</v>
      </c>
      <c r="C46" s="96">
        <v>6308000</v>
      </c>
      <c r="D46" s="97">
        <v>6460204</v>
      </c>
    </row>
    <row r="47" spans="1:4" s="1" customFormat="1" ht="14.25" customHeight="1">
      <c r="A47" s="97">
        <v>7235761</v>
      </c>
      <c r="B47" s="121" t="s">
        <v>119</v>
      </c>
      <c r="C47" s="96">
        <v>9516000</v>
      </c>
      <c r="D47" s="97">
        <v>6695250</v>
      </c>
    </row>
    <row r="48" spans="1:4" s="1" customFormat="1" ht="14.25" customHeight="1">
      <c r="A48" s="97">
        <v>135181106</v>
      </c>
      <c r="B48" s="296" t="s">
        <v>369</v>
      </c>
      <c r="C48" s="96">
        <v>138460272</v>
      </c>
      <c r="D48" s="97">
        <v>119064658</v>
      </c>
    </row>
    <row r="49" spans="1:4" s="1" customFormat="1" ht="14.25" customHeight="1">
      <c r="A49" s="97">
        <v>858233</v>
      </c>
      <c r="B49" s="296" t="s">
        <v>217</v>
      </c>
      <c r="C49" s="96">
        <v>1064000</v>
      </c>
      <c r="D49" s="96">
        <v>814059</v>
      </c>
    </row>
    <row r="50" spans="1:4" s="1" customFormat="1" ht="14.25" customHeight="1">
      <c r="A50" s="118">
        <v>491923</v>
      </c>
      <c r="B50" s="295" t="s">
        <v>310</v>
      </c>
      <c r="C50" s="273">
        <v>1963000</v>
      </c>
      <c r="D50" s="273">
        <v>511121</v>
      </c>
    </row>
    <row r="51" spans="1:4" s="1" customFormat="1" ht="15" customHeight="1">
      <c r="A51" s="90">
        <f>SUM(A36:A50)</f>
        <v>1717711345</v>
      </c>
      <c r="B51" s="172" t="s">
        <v>215</v>
      </c>
      <c r="C51" s="90">
        <f>SUM(C36:C50)</f>
        <v>1796746272</v>
      </c>
      <c r="D51" s="90">
        <f>SUM(D36:D50)</f>
        <v>1677977447</v>
      </c>
    </row>
    <row r="52" s="1" customFormat="1" ht="17.25" customHeight="1">
      <c r="B52" s="294" t="s">
        <v>368</v>
      </c>
    </row>
    <row r="53" s="1" customFormat="1" ht="17.25" customHeight="1"/>
    <row r="56" spans="1:4" s="1" customFormat="1" ht="18" customHeight="1">
      <c r="A56" s="87" t="s">
        <v>350</v>
      </c>
      <c r="B56" s="87"/>
      <c r="C56" s="87"/>
      <c r="D56" s="87"/>
    </row>
    <row r="57" spans="1:4" s="1" customFormat="1" ht="16.5" customHeight="1">
      <c r="A57" s="129" t="s">
        <v>349</v>
      </c>
      <c r="B57" s="4"/>
      <c r="C57" s="4"/>
      <c r="D57" s="4"/>
    </row>
    <row r="58" spans="1:4" s="1" customFormat="1" ht="16.5" customHeight="1">
      <c r="A58" s="129" t="s">
        <v>289</v>
      </c>
      <c r="B58" s="4"/>
      <c r="C58" s="4"/>
      <c r="D58" s="4"/>
    </row>
    <row r="59" spans="1:4" s="1" customFormat="1" ht="12.75" customHeight="1">
      <c r="A59" s="272"/>
      <c r="B59" s="112"/>
      <c r="C59" s="112"/>
      <c r="D59" s="291" t="s">
        <v>130</v>
      </c>
    </row>
    <row r="60" spans="1:4" s="1" customFormat="1" ht="19.5" customHeight="1">
      <c r="A60" s="200" t="s">
        <v>2</v>
      </c>
      <c r="B60" s="109"/>
      <c r="C60" s="290" t="s">
        <v>85</v>
      </c>
      <c r="D60" s="45"/>
    </row>
    <row r="61" spans="1:4" s="1" customFormat="1" ht="19.5" customHeight="1">
      <c r="A61" s="196" t="s">
        <v>42</v>
      </c>
      <c r="B61" s="106" t="s">
        <v>3</v>
      </c>
      <c r="C61" s="195" t="s">
        <v>348</v>
      </c>
      <c r="D61" s="195" t="s">
        <v>2</v>
      </c>
    </row>
    <row r="62" spans="1:4" s="1" customFormat="1" ht="24.75">
      <c r="A62" s="194">
        <v>2014</v>
      </c>
      <c r="B62" s="289"/>
      <c r="C62" s="192"/>
      <c r="D62" s="192"/>
    </row>
    <row r="63" spans="1:4" s="1" customFormat="1" ht="0.75" customHeight="1">
      <c r="A63" s="91"/>
      <c r="B63" s="121"/>
      <c r="C63" s="91"/>
      <c r="D63" s="91"/>
    </row>
    <row r="64" spans="1:4" s="1" customFormat="1" ht="19.5" customHeight="1">
      <c r="A64" s="137"/>
      <c r="B64" s="286" t="s">
        <v>367</v>
      </c>
      <c r="C64" s="288"/>
      <c r="D64" s="287"/>
    </row>
    <row r="65" spans="1:4" s="1" customFormat="1" ht="15" customHeight="1">
      <c r="A65" s="97">
        <v>691703552</v>
      </c>
      <c r="B65" s="121" t="s">
        <v>152</v>
      </c>
      <c r="C65" s="96">
        <v>669646000</v>
      </c>
      <c r="D65" s="97">
        <v>755733927</v>
      </c>
    </row>
    <row r="66" spans="1:4" s="1" customFormat="1" ht="19.5" customHeight="1">
      <c r="A66" s="90">
        <f>SUM(A65:A65)</f>
        <v>691703552</v>
      </c>
      <c r="B66" s="172" t="s">
        <v>213</v>
      </c>
      <c r="C66" s="88">
        <f>SUM(C65)</f>
        <v>669646000</v>
      </c>
      <c r="D66" s="90">
        <f>SUM(D65:D65)</f>
        <v>755733927</v>
      </c>
    </row>
    <row r="67" spans="1:4" s="1" customFormat="1" ht="19.5" customHeight="1">
      <c r="A67" s="97"/>
      <c r="B67" s="286" t="s">
        <v>366</v>
      </c>
      <c r="C67" s="96"/>
      <c r="D67" s="97"/>
    </row>
    <row r="68" spans="1:4" s="1" customFormat="1" ht="15" customHeight="1">
      <c r="A68" s="97">
        <v>174403747</v>
      </c>
      <c r="B68" s="121" t="s">
        <v>365</v>
      </c>
      <c r="C68" s="96">
        <v>168122000</v>
      </c>
      <c r="D68" s="97">
        <v>170594206</v>
      </c>
    </row>
    <row r="69" spans="1:4" s="1" customFormat="1" ht="15" customHeight="1">
      <c r="A69" s="97">
        <v>7295059</v>
      </c>
      <c r="B69" s="181" t="s">
        <v>323</v>
      </c>
      <c r="C69" s="96">
        <v>7261000</v>
      </c>
      <c r="D69" s="97">
        <v>6767459</v>
      </c>
    </row>
    <row r="70" spans="1:4" s="1" customFormat="1" ht="15" customHeight="1">
      <c r="A70" s="97">
        <v>41788081</v>
      </c>
      <c r="B70" s="121" t="s">
        <v>364</v>
      </c>
      <c r="C70" s="92">
        <v>38800000</v>
      </c>
      <c r="D70" s="97">
        <v>12675563</v>
      </c>
    </row>
    <row r="71" spans="1:4" s="1" customFormat="1" ht="15" customHeight="1">
      <c r="A71" s="97">
        <v>10282500</v>
      </c>
      <c r="B71" s="121" t="s">
        <v>363</v>
      </c>
      <c r="C71" s="91" t="s">
        <v>306</v>
      </c>
      <c r="D71" s="91" t="s">
        <v>306</v>
      </c>
    </row>
    <row r="72" spans="1:4" s="1" customFormat="1" ht="15" customHeight="1">
      <c r="A72" s="97">
        <v>297781930</v>
      </c>
      <c r="B72" s="124" t="s">
        <v>316</v>
      </c>
      <c r="C72" s="96">
        <v>286150000</v>
      </c>
      <c r="D72" s="97">
        <v>288521035</v>
      </c>
    </row>
    <row r="73" spans="1:4" s="1" customFormat="1" ht="15" customHeight="1">
      <c r="A73" s="97">
        <v>14517136</v>
      </c>
      <c r="B73" s="124" t="s">
        <v>362</v>
      </c>
      <c r="C73" s="96">
        <v>16490000</v>
      </c>
      <c r="D73" s="97">
        <v>29094125</v>
      </c>
    </row>
    <row r="74" spans="1:4" s="1" customFormat="1" ht="15" customHeight="1">
      <c r="A74" s="97">
        <v>44236707</v>
      </c>
      <c r="B74" s="124" t="s">
        <v>361</v>
      </c>
      <c r="C74" s="96">
        <v>41689728</v>
      </c>
      <c r="D74" s="97">
        <v>43632351</v>
      </c>
    </row>
    <row r="75" spans="1:4" s="1" customFormat="1" ht="15" customHeight="1">
      <c r="A75" s="97">
        <v>2729061</v>
      </c>
      <c r="B75" s="124" t="s">
        <v>110</v>
      </c>
      <c r="C75" s="96">
        <v>4750000</v>
      </c>
      <c r="D75" s="96">
        <v>3065969</v>
      </c>
    </row>
    <row r="76" spans="1:4" s="1" customFormat="1" ht="19.5" customHeight="1">
      <c r="A76" s="90">
        <f>SUM(A68:A75)</f>
        <v>593034221</v>
      </c>
      <c r="B76" s="172" t="s">
        <v>208</v>
      </c>
      <c r="C76" s="90">
        <f>SUM(C68:C75)</f>
        <v>563262728</v>
      </c>
      <c r="D76" s="90">
        <f>SUM(D68:D75)</f>
        <v>554350708</v>
      </c>
    </row>
    <row r="77" spans="1:4" s="1" customFormat="1" ht="19.5" customHeight="1">
      <c r="A77" s="97"/>
      <c r="B77" s="286" t="s">
        <v>360</v>
      </c>
      <c r="C77" s="96"/>
      <c r="D77" s="97"/>
    </row>
    <row r="78" spans="1:4" s="1" customFormat="1" ht="17.25" customHeight="1">
      <c r="A78" s="97">
        <v>133839395</v>
      </c>
      <c r="B78" s="121" t="s">
        <v>164</v>
      </c>
      <c r="C78" s="96">
        <v>122301000</v>
      </c>
      <c r="D78" s="97">
        <v>85994050</v>
      </c>
    </row>
    <row r="79" spans="1:4" s="1" customFormat="1" ht="17.25" customHeight="1">
      <c r="A79" s="97">
        <v>46633569</v>
      </c>
      <c r="B79" s="121" t="s">
        <v>326</v>
      </c>
      <c r="C79" s="96">
        <v>45460000</v>
      </c>
      <c r="D79" s="97">
        <v>42920909</v>
      </c>
    </row>
    <row r="80" spans="1:4" s="1" customFormat="1" ht="17.25" customHeight="1">
      <c r="A80" s="97">
        <v>101752790</v>
      </c>
      <c r="B80" s="121" t="s">
        <v>359</v>
      </c>
      <c r="C80" s="96">
        <v>100657916</v>
      </c>
      <c r="D80" s="97">
        <v>101165602</v>
      </c>
    </row>
    <row r="81" spans="1:4" s="1" customFormat="1" ht="17.25" customHeight="1">
      <c r="A81" s="97">
        <v>5257869</v>
      </c>
      <c r="B81" s="121" t="s">
        <v>358</v>
      </c>
      <c r="C81" s="96">
        <v>5791084</v>
      </c>
      <c r="D81" s="97">
        <v>5224747</v>
      </c>
    </row>
    <row r="82" spans="1:4" s="1" customFormat="1" ht="17.25" customHeight="1">
      <c r="A82" s="97">
        <v>100962171</v>
      </c>
      <c r="B82" s="121" t="s">
        <v>144</v>
      </c>
      <c r="C82" s="96">
        <v>96242000</v>
      </c>
      <c r="D82" s="97">
        <v>122549636</v>
      </c>
    </row>
    <row r="83" spans="1:4" s="1" customFormat="1" ht="17.25" customHeight="1">
      <c r="A83" s="97">
        <v>16843962</v>
      </c>
      <c r="B83" s="121" t="s">
        <v>116</v>
      </c>
      <c r="C83" s="96">
        <v>15965000</v>
      </c>
      <c r="D83" s="97">
        <v>16218541</v>
      </c>
    </row>
    <row r="84" spans="1:4" s="1" customFormat="1" ht="17.25" customHeight="1">
      <c r="A84" s="97">
        <v>176081431</v>
      </c>
      <c r="B84" s="121" t="s">
        <v>202</v>
      </c>
      <c r="C84" s="96">
        <v>168777000</v>
      </c>
      <c r="D84" s="97">
        <v>168777000</v>
      </c>
    </row>
    <row r="85" spans="1:4" s="1" customFormat="1" ht="19.5" customHeight="1">
      <c r="A85" s="90">
        <f>SUM(A78:A84)</f>
        <v>581371187</v>
      </c>
      <c r="B85" s="172" t="s">
        <v>201</v>
      </c>
      <c r="C85" s="90">
        <f>SUM(C78:C84)</f>
        <v>555194000</v>
      </c>
      <c r="D85" s="90">
        <f>SUM(D78:D84)</f>
        <v>542850485</v>
      </c>
    </row>
    <row r="86" spans="1:4" s="1" customFormat="1" ht="19.5" customHeight="1">
      <c r="A86" s="97"/>
      <c r="B86" s="286" t="s">
        <v>357</v>
      </c>
      <c r="C86" s="96"/>
      <c r="D86" s="97"/>
    </row>
    <row r="87" spans="1:4" s="1" customFormat="1" ht="16.5" customHeight="1">
      <c r="A87" s="97">
        <v>2335428</v>
      </c>
      <c r="B87" s="121" t="s">
        <v>356</v>
      </c>
      <c r="C87" s="92">
        <v>2328000</v>
      </c>
      <c r="D87" s="97">
        <v>2289141</v>
      </c>
    </row>
    <row r="88" spans="1:4" s="1" customFormat="1" ht="16.5" customHeight="1">
      <c r="A88" s="97">
        <v>11615073</v>
      </c>
      <c r="B88" s="121" t="s">
        <v>157</v>
      </c>
      <c r="C88" s="96">
        <v>11054000</v>
      </c>
      <c r="D88" s="97">
        <v>10887221</v>
      </c>
    </row>
    <row r="89" spans="1:4" s="1" customFormat="1" ht="16.5" customHeight="1">
      <c r="A89" s="97">
        <v>13813511</v>
      </c>
      <c r="B89" s="121" t="s">
        <v>192</v>
      </c>
      <c r="C89" s="96">
        <v>12438000</v>
      </c>
      <c r="D89" s="97">
        <v>12321889</v>
      </c>
    </row>
    <row r="90" spans="1:4" s="1" customFormat="1" ht="16.5" customHeight="1">
      <c r="A90" s="97">
        <v>2675223</v>
      </c>
      <c r="B90" s="121" t="s">
        <v>355</v>
      </c>
      <c r="C90" s="96">
        <v>2957000</v>
      </c>
      <c r="D90" s="97">
        <v>2940198</v>
      </c>
    </row>
    <row r="91" spans="1:4" s="1" customFormat="1" ht="16.5" customHeight="1">
      <c r="A91" s="95">
        <v>3398633</v>
      </c>
      <c r="B91" s="121" t="s">
        <v>354</v>
      </c>
      <c r="C91" s="95">
        <v>2821000</v>
      </c>
      <c r="D91" s="95">
        <v>2820996</v>
      </c>
    </row>
    <row r="92" spans="1:4" s="1" customFormat="1" ht="16.5" customHeight="1">
      <c r="A92" s="97">
        <v>36305265</v>
      </c>
      <c r="B92" s="121" t="s">
        <v>136</v>
      </c>
      <c r="C92" s="96">
        <v>34232000</v>
      </c>
      <c r="D92" s="97">
        <v>35537148</v>
      </c>
    </row>
    <row r="93" spans="1:4" s="1" customFormat="1" ht="16.5" customHeight="1">
      <c r="A93" s="97">
        <v>91980120</v>
      </c>
      <c r="B93" s="121" t="s">
        <v>126</v>
      </c>
      <c r="C93" s="96">
        <v>89878000</v>
      </c>
      <c r="D93" s="97">
        <v>93244000</v>
      </c>
    </row>
    <row r="94" spans="1:4" s="1" customFormat="1" ht="16.5" customHeight="1">
      <c r="A94" s="97">
        <v>1165528</v>
      </c>
      <c r="B94" s="121" t="s">
        <v>191</v>
      </c>
      <c r="C94" s="96">
        <v>1942000</v>
      </c>
      <c r="D94" s="96">
        <v>1180071</v>
      </c>
    </row>
    <row r="95" spans="1:4" s="1" customFormat="1" ht="16.5" customHeight="1">
      <c r="A95" s="97">
        <v>10109466</v>
      </c>
      <c r="B95" s="121" t="s">
        <v>122</v>
      </c>
      <c r="C95" s="96">
        <v>10153000</v>
      </c>
      <c r="D95" s="96">
        <v>10837601</v>
      </c>
    </row>
    <row r="96" spans="1:4" s="1" customFormat="1" ht="16.5" customHeight="1">
      <c r="A96" s="97">
        <v>12900000</v>
      </c>
      <c r="B96" s="121" t="s">
        <v>353</v>
      </c>
      <c r="C96" s="96">
        <v>12520000</v>
      </c>
      <c r="D96" s="96">
        <v>12511000</v>
      </c>
    </row>
    <row r="97" spans="1:4" s="1" customFormat="1" ht="16.5" customHeight="1">
      <c r="A97" s="97">
        <v>44984945</v>
      </c>
      <c r="B97" s="121" t="s">
        <v>352</v>
      </c>
      <c r="C97" s="96">
        <v>42664000</v>
      </c>
      <c r="D97" s="96">
        <v>45111399</v>
      </c>
    </row>
    <row r="98" spans="1:4" s="1" customFormat="1" ht="19.5" customHeight="1">
      <c r="A98" s="90">
        <f>SUM(A87:A97)</f>
        <v>231283192</v>
      </c>
      <c r="B98" s="172" t="s">
        <v>190</v>
      </c>
      <c r="C98" s="88">
        <f>SUM(C87:C97)</f>
        <v>222987000</v>
      </c>
      <c r="D98" s="88">
        <f>SUM(D87:D97)</f>
        <v>229680664</v>
      </c>
    </row>
    <row r="99" spans="1:4" s="1" customFormat="1" ht="16.5" customHeight="1">
      <c r="A99"/>
      <c r="B99" s="63" t="s">
        <v>351</v>
      </c>
      <c r="C99"/>
      <c r="D99"/>
    </row>
    <row r="100" spans="1:2" s="1" customFormat="1" ht="18.75" customHeight="1">
      <c r="A100" s="293"/>
      <c r="B100" s="292"/>
    </row>
    <row r="101" spans="1:4" s="1" customFormat="1" ht="13.5" customHeight="1">
      <c r="A101"/>
      <c r="B101"/>
      <c r="C101"/>
      <c r="D101"/>
    </row>
    <row r="102" spans="1:4" s="1" customFormat="1" ht="13.5" customHeight="1">
      <c r="A102"/>
      <c r="B102"/>
      <c r="C102"/>
      <c r="D102"/>
    </row>
    <row r="103" spans="1:4" s="1" customFormat="1" ht="13.5" customHeight="1">
      <c r="A103"/>
      <c r="B103"/>
      <c r="C103"/>
      <c r="D103"/>
    </row>
    <row r="104" spans="1:4" s="1" customFormat="1" ht="13.5" customHeight="1">
      <c r="A104"/>
      <c r="B104"/>
      <c r="C104"/>
      <c r="D104"/>
    </row>
    <row r="105" spans="1:4" s="1" customFormat="1" ht="13.5" customHeight="1">
      <c r="A105"/>
      <c r="B105"/>
      <c r="C105"/>
      <c r="D105"/>
    </row>
    <row r="106" spans="1:4" s="1" customFormat="1" ht="13.5" customHeight="1">
      <c r="A106"/>
      <c r="B106"/>
      <c r="C106"/>
      <c r="D106"/>
    </row>
    <row r="107" spans="1:4" s="1" customFormat="1" ht="18" customHeight="1">
      <c r="A107" s="87" t="s">
        <v>350</v>
      </c>
      <c r="B107" s="87"/>
      <c r="C107" s="87"/>
      <c r="D107" s="87"/>
    </row>
    <row r="108" spans="1:4" s="1" customFormat="1" ht="16.5" customHeight="1">
      <c r="A108" s="129" t="s">
        <v>349</v>
      </c>
      <c r="B108" s="4"/>
      <c r="C108" s="4"/>
      <c r="D108" s="4"/>
    </row>
    <row r="109" spans="1:4" s="1" customFormat="1" ht="16.5" customHeight="1">
      <c r="A109" s="129" t="s">
        <v>289</v>
      </c>
      <c r="B109" s="4"/>
      <c r="C109" s="4"/>
      <c r="D109" s="4"/>
    </row>
    <row r="110" spans="1:4" s="1" customFormat="1" ht="19.5" customHeight="1">
      <c r="A110" s="272"/>
      <c r="B110" s="112"/>
      <c r="C110" s="112"/>
      <c r="D110" s="291" t="s">
        <v>130</v>
      </c>
    </row>
    <row r="111" spans="1:4" s="1" customFormat="1" ht="19.5" customHeight="1">
      <c r="A111" s="200" t="s">
        <v>2</v>
      </c>
      <c r="B111" s="109"/>
      <c r="C111" s="290" t="s">
        <v>85</v>
      </c>
      <c r="D111" s="45"/>
    </row>
    <row r="112" spans="1:4" s="1" customFormat="1" ht="19.5" customHeight="1">
      <c r="A112" s="196" t="s">
        <v>42</v>
      </c>
      <c r="B112" s="106" t="s">
        <v>3</v>
      </c>
      <c r="C112" s="195" t="s">
        <v>348</v>
      </c>
      <c r="D112" s="195" t="s">
        <v>2</v>
      </c>
    </row>
    <row r="113" spans="1:4" s="1" customFormat="1" ht="19.5" customHeight="1">
      <c r="A113" s="194">
        <v>2014</v>
      </c>
      <c r="B113" s="289"/>
      <c r="C113" s="192"/>
      <c r="D113" s="192"/>
    </row>
    <row r="114" spans="1:4" s="1" customFormat="1" ht="19.5" customHeight="1">
      <c r="A114" s="101"/>
      <c r="B114" s="286" t="s">
        <v>347</v>
      </c>
      <c r="C114" s="96"/>
      <c r="D114" s="97"/>
    </row>
    <row r="115" spans="1:4" s="1" customFormat="1" ht="19.5" customHeight="1">
      <c r="A115" s="97">
        <v>4819779</v>
      </c>
      <c r="B115" s="121" t="s">
        <v>155</v>
      </c>
      <c r="C115" s="96">
        <v>5083000</v>
      </c>
      <c r="D115" s="97">
        <v>4855000</v>
      </c>
    </row>
    <row r="116" spans="1:4" s="1" customFormat="1" ht="19.5" customHeight="1">
      <c r="A116" s="90">
        <f>SUM(A115:A115)</f>
        <v>4819779</v>
      </c>
      <c r="B116" s="172" t="s">
        <v>187</v>
      </c>
      <c r="C116" s="88">
        <f>SUM(C115:C115)</f>
        <v>5083000</v>
      </c>
      <c r="D116" s="90">
        <f>SUM(D115:D115)</f>
        <v>4855000</v>
      </c>
    </row>
    <row r="117" spans="1:4" s="1" customFormat="1" ht="19.5" customHeight="1">
      <c r="A117" s="95"/>
      <c r="B117" s="286" t="s">
        <v>346</v>
      </c>
      <c r="C117" s="288"/>
      <c r="D117" s="287"/>
    </row>
    <row r="118" spans="1:4" s="1" customFormat="1" ht="19.5" customHeight="1">
      <c r="A118" s="97">
        <v>3926321</v>
      </c>
      <c r="B118" s="121" t="s">
        <v>345</v>
      </c>
      <c r="C118" s="96">
        <v>3940000</v>
      </c>
      <c r="D118" s="96">
        <v>3810792</v>
      </c>
    </row>
    <row r="119" spans="1:4" s="1" customFormat="1" ht="18.75" customHeight="1">
      <c r="A119" s="97">
        <v>58370087</v>
      </c>
      <c r="B119" s="121" t="s">
        <v>328</v>
      </c>
      <c r="C119" s="96">
        <v>58976000</v>
      </c>
      <c r="D119" s="97">
        <v>58816329</v>
      </c>
    </row>
    <row r="120" spans="1:4" s="1" customFormat="1" ht="19.5" customHeight="1">
      <c r="A120" s="90">
        <f>SUM(A118:A119)</f>
        <v>62296408</v>
      </c>
      <c r="B120" s="172" t="s">
        <v>184</v>
      </c>
      <c r="C120" s="90">
        <f>SUM(C118:C119)</f>
        <v>62916000</v>
      </c>
      <c r="D120" s="90">
        <f>SUM(D118:D119)</f>
        <v>62627121</v>
      </c>
    </row>
    <row r="121" spans="1:4" s="1" customFormat="1" ht="19.5" customHeight="1">
      <c r="A121" s="97"/>
      <c r="B121" s="286" t="s">
        <v>344</v>
      </c>
      <c r="C121" s="96"/>
      <c r="D121" s="97"/>
    </row>
    <row r="122" spans="1:4" s="1" customFormat="1" ht="19.5" customHeight="1">
      <c r="A122" s="97">
        <v>17463396</v>
      </c>
      <c r="B122" s="121" t="s">
        <v>343</v>
      </c>
      <c r="C122" s="96">
        <v>16250000</v>
      </c>
      <c r="D122" s="97">
        <v>16130283</v>
      </c>
    </row>
    <row r="123" spans="1:4" s="1" customFormat="1" ht="19.5" customHeight="1">
      <c r="A123" s="97">
        <v>881610</v>
      </c>
      <c r="B123" s="121" t="s">
        <v>342</v>
      </c>
      <c r="C123" s="92">
        <v>1023000</v>
      </c>
      <c r="D123" s="97">
        <v>870402</v>
      </c>
    </row>
    <row r="124" spans="1:4" s="1" customFormat="1" ht="19.5" customHeight="1">
      <c r="A124" s="95">
        <v>19255477</v>
      </c>
      <c r="B124" s="121" t="s">
        <v>341</v>
      </c>
      <c r="C124" s="95">
        <v>21030000</v>
      </c>
      <c r="D124" s="92">
        <v>19528204</v>
      </c>
    </row>
    <row r="125" spans="1:4" s="1" customFormat="1" ht="19.5" customHeight="1">
      <c r="A125" s="95">
        <v>26074556</v>
      </c>
      <c r="B125" s="121" t="s">
        <v>107</v>
      </c>
      <c r="C125" s="92">
        <v>25830000</v>
      </c>
      <c r="D125" s="92">
        <v>24446886</v>
      </c>
    </row>
    <row r="126" spans="1:4" s="1" customFormat="1" ht="19.5" customHeight="1">
      <c r="A126" s="90">
        <f>SUM(A122:A125)</f>
        <v>63675039</v>
      </c>
      <c r="B126" s="172" t="s">
        <v>176</v>
      </c>
      <c r="C126" s="88">
        <f>SUM(C122:C125)</f>
        <v>64133000</v>
      </c>
      <c r="D126" s="88">
        <f>SUM(D122:D125)</f>
        <v>60975775</v>
      </c>
    </row>
    <row r="127" spans="1:4" s="1" customFormat="1" ht="19.5" customHeight="1">
      <c r="A127" s="97"/>
      <c r="B127" s="286" t="s">
        <v>340</v>
      </c>
      <c r="C127" s="96"/>
      <c r="D127" s="97"/>
    </row>
    <row r="128" spans="1:4" s="1" customFormat="1" ht="19.5" customHeight="1">
      <c r="A128" s="97"/>
      <c r="B128" s="121" t="s">
        <v>339</v>
      </c>
      <c r="C128" s="96"/>
      <c r="D128" s="97"/>
    </row>
    <row r="129" spans="1:4" s="1" customFormat="1" ht="19.5" customHeight="1">
      <c r="A129" s="97">
        <v>290723</v>
      </c>
      <c r="B129" s="124" t="s">
        <v>338</v>
      </c>
      <c r="C129" s="96">
        <v>301000</v>
      </c>
      <c r="D129" s="97">
        <v>295027</v>
      </c>
    </row>
    <row r="130" spans="1:4" s="1" customFormat="1" ht="19.5" customHeight="1">
      <c r="A130" s="95">
        <v>4824117</v>
      </c>
      <c r="B130" s="124" t="s">
        <v>337</v>
      </c>
      <c r="C130" s="95">
        <v>5159000</v>
      </c>
      <c r="D130" s="95">
        <v>4003940</v>
      </c>
    </row>
    <row r="131" spans="1:4" s="1" customFormat="1" ht="18.75" customHeight="1">
      <c r="A131" s="97">
        <v>20496271</v>
      </c>
      <c r="B131" s="121" t="s">
        <v>156</v>
      </c>
      <c r="C131" s="96">
        <v>19157000</v>
      </c>
      <c r="D131" s="97">
        <v>17230270</v>
      </c>
    </row>
    <row r="132" spans="1:4" s="1" customFormat="1" ht="18.75" customHeight="1">
      <c r="A132" s="97">
        <v>1053000</v>
      </c>
      <c r="B132" s="121" t="s">
        <v>336</v>
      </c>
      <c r="C132" s="96">
        <v>1893000</v>
      </c>
      <c r="D132" s="97">
        <v>3608833</v>
      </c>
    </row>
    <row r="133" spans="1:4" s="1" customFormat="1" ht="18.75" customHeight="1">
      <c r="A133" s="97">
        <v>12134256</v>
      </c>
      <c r="B133" s="121" t="s">
        <v>128</v>
      </c>
      <c r="C133" s="92">
        <v>13240000</v>
      </c>
      <c r="D133" s="97">
        <v>11235367</v>
      </c>
    </row>
    <row r="134" spans="1:4" s="1" customFormat="1" ht="18.75" customHeight="1">
      <c r="A134" s="97">
        <v>10148605</v>
      </c>
      <c r="B134" s="121" t="s">
        <v>121</v>
      </c>
      <c r="C134" s="92">
        <v>13143000</v>
      </c>
      <c r="D134" s="97">
        <v>12403597</v>
      </c>
    </row>
    <row r="135" spans="1:4" s="1" customFormat="1" ht="18.75" customHeight="1">
      <c r="A135" s="97">
        <v>10525562</v>
      </c>
      <c r="B135" s="121" t="s">
        <v>111</v>
      </c>
      <c r="C135" s="97">
        <v>10181000</v>
      </c>
      <c r="D135" s="97">
        <v>11047581</v>
      </c>
    </row>
    <row r="136" spans="1:4" s="1" customFormat="1" ht="18.75" customHeight="1">
      <c r="A136" s="97">
        <v>1185184</v>
      </c>
      <c r="B136" s="121" t="s">
        <v>335</v>
      </c>
      <c r="C136" s="97">
        <v>1722000</v>
      </c>
      <c r="D136" s="96">
        <v>8509627</v>
      </c>
    </row>
    <row r="137" spans="1:4" s="1" customFormat="1" ht="18.75" customHeight="1">
      <c r="A137" s="91" t="s">
        <v>306</v>
      </c>
      <c r="B137" s="121" t="s">
        <v>104</v>
      </c>
      <c r="C137" s="91" t="s">
        <v>306</v>
      </c>
      <c r="D137" s="96">
        <v>1823707</v>
      </c>
    </row>
    <row r="138" spans="1:4" s="1" customFormat="1" ht="18.75" customHeight="1">
      <c r="A138" s="91" t="s">
        <v>306</v>
      </c>
      <c r="B138" s="121" t="s">
        <v>334</v>
      </c>
      <c r="C138" s="91" t="s">
        <v>306</v>
      </c>
      <c r="D138" s="96">
        <v>250000</v>
      </c>
    </row>
    <row r="139" spans="1:4" s="1" customFormat="1" ht="20.25" customHeight="1">
      <c r="A139" s="90">
        <f>SUM(A129:A136)</f>
        <v>60657718</v>
      </c>
      <c r="B139" s="285" t="s">
        <v>174</v>
      </c>
      <c r="C139" s="88">
        <f>SUM(C129:C138)</f>
        <v>64796000</v>
      </c>
      <c r="D139" s="88">
        <f>SUM(D129:D138)</f>
        <v>70407949</v>
      </c>
    </row>
    <row r="140" spans="1:4" s="1" customFormat="1" ht="19.5" customHeight="1">
      <c r="A140" s="282" t="s">
        <v>332</v>
      </c>
      <c r="B140" s="284" t="s">
        <v>333</v>
      </c>
      <c r="C140" s="283">
        <v>432738000</v>
      </c>
      <c r="D140" s="282" t="s">
        <v>332</v>
      </c>
    </row>
    <row r="141" spans="1:4" s="1" customFormat="1" ht="21" customHeight="1">
      <c r="A141" s="90">
        <f>SUM(A26+A34+A51+A66+A76+A85+A98+A116+A120+A126+A139)</f>
        <v>4762679011</v>
      </c>
      <c r="B141" s="172" t="s">
        <v>91</v>
      </c>
      <c r="C141" s="88">
        <f>SUM(C26+C34+C51+C66+C76+C85+C98+C116+C120+C126+C139+C140)</f>
        <v>5166000000</v>
      </c>
      <c r="D141" s="90">
        <f>SUM(D26+D34+D51+D66+D76+D85+D98+D116+D120+D126+D139)</f>
        <v>4722576177</v>
      </c>
    </row>
    <row r="142" spans="1:4" s="1" customFormat="1" ht="20.25" customHeight="1">
      <c r="A142" s="281"/>
      <c r="B142" s="281"/>
      <c r="C142" s="281"/>
      <c r="D142" s="281"/>
    </row>
    <row r="143" spans="1:4" ht="17.25" customHeight="1">
      <c r="A143" s="280" t="s">
        <v>331</v>
      </c>
      <c r="B143" s="279"/>
      <c r="C143" s="279"/>
      <c r="D143" s="279"/>
    </row>
    <row r="144" spans="1:4" ht="17.25" customHeight="1">
      <c r="A144" s="278"/>
      <c r="B144" s="278"/>
      <c r="C144" s="278"/>
      <c r="D144" s="278"/>
    </row>
    <row r="145" spans="1:4" ht="17.25" customHeight="1">
      <c r="A145" s="278"/>
      <c r="B145" s="278"/>
      <c r="C145" s="278"/>
      <c r="D145" s="278"/>
    </row>
    <row r="159" ht="18.75" customHeight="1">
      <c r="B159" s="63"/>
    </row>
  </sheetData>
  <sheetProtection/>
  <mergeCells count="14">
    <mergeCell ref="A144:D144"/>
    <mergeCell ref="A145:D145"/>
    <mergeCell ref="C112:C113"/>
    <mergeCell ref="D112:D113"/>
    <mergeCell ref="A142:D142"/>
    <mergeCell ref="A143:D143"/>
    <mergeCell ref="A2:D2"/>
    <mergeCell ref="A56:D56"/>
    <mergeCell ref="A107:D107"/>
    <mergeCell ref="A100:B100"/>
    <mergeCell ref="C7:C8"/>
    <mergeCell ref="D7:D8"/>
    <mergeCell ref="C61:C62"/>
    <mergeCell ref="D61:D62"/>
  </mergeCells>
  <printOptions/>
  <pageMargins left="0.1968503937007874" right="0.5905511811023623" top="0.11811023622047245" bottom="0.1968503937007874" header="0.4330708661417323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9"/>
  <sheetViews>
    <sheetView showGridLines="0" rightToLeft="1" zoomScalePageLayoutView="0" workbookViewId="0" topLeftCell="A137">
      <selection activeCell="B161" sqref="B161"/>
    </sheetView>
  </sheetViews>
  <sheetFormatPr defaultColWidth="9.140625" defaultRowHeight="12.75"/>
  <cols>
    <col min="1" max="1" width="14.421875" style="0" customWidth="1"/>
    <col min="2" max="2" width="43.57421875" style="0" customWidth="1"/>
    <col min="3" max="4" width="13.8515625" style="0" customWidth="1"/>
  </cols>
  <sheetData>
    <row r="1" spans="1:4" s="1" customFormat="1" ht="20.25" customHeight="1">
      <c r="A1" s="87" t="s">
        <v>532</v>
      </c>
      <c r="B1" s="87"/>
      <c r="C1" s="87"/>
      <c r="D1" s="87"/>
    </row>
    <row r="2" spans="1:4" s="1" customFormat="1" ht="15" customHeight="1">
      <c r="A2" s="129" t="s">
        <v>417</v>
      </c>
      <c r="B2" s="113"/>
      <c r="C2" s="113"/>
      <c r="D2" s="113"/>
    </row>
    <row r="3" spans="1:4" s="112" customFormat="1" ht="15" customHeight="1">
      <c r="A3" s="129" t="s">
        <v>275</v>
      </c>
      <c r="B3" s="113"/>
      <c r="C3" s="113"/>
      <c r="D3" s="113"/>
    </row>
    <row r="4" spans="1:4" s="1" customFormat="1" ht="15" customHeight="1">
      <c r="A4" s="3"/>
      <c r="B4" s="3"/>
      <c r="C4" s="3"/>
      <c r="D4" s="75" t="s">
        <v>130</v>
      </c>
    </row>
    <row r="5" spans="1:4" s="1" customFormat="1" ht="17.25" customHeight="1">
      <c r="A5" s="110" t="s">
        <v>195</v>
      </c>
      <c r="B5" s="6"/>
      <c r="C5" s="108" t="s">
        <v>85</v>
      </c>
      <c r="D5" s="197"/>
    </row>
    <row r="6" spans="1:4" s="1" customFormat="1" ht="13.5" customHeight="1">
      <c r="A6" s="312" t="s">
        <v>42</v>
      </c>
      <c r="B6" s="106" t="s">
        <v>3</v>
      </c>
      <c r="C6" s="105" t="s">
        <v>4</v>
      </c>
      <c r="D6" s="105" t="s">
        <v>2</v>
      </c>
    </row>
    <row r="7" spans="1:4" s="1" customFormat="1" ht="13.5" customHeight="1">
      <c r="A7" s="104">
        <v>2014</v>
      </c>
      <c r="B7" s="339"/>
      <c r="C7" s="102"/>
      <c r="D7" s="102"/>
    </row>
    <row r="8" spans="1:4" s="1" customFormat="1" ht="15.75" customHeight="1">
      <c r="A8" s="142"/>
      <c r="B8" s="300" t="s">
        <v>531</v>
      </c>
      <c r="C8" s="309"/>
      <c r="D8" s="142"/>
    </row>
    <row r="9" spans="1:4" s="1" customFormat="1" ht="15.75" customHeight="1">
      <c r="A9" s="337"/>
      <c r="B9" s="308" t="s">
        <v>530</v>
      </c>
      <c r="C9" s="338"/>
      <c r="D9" s="337"/>
    </row>
    <row r="10" spans="1:4" s="1" customFormat="1" ht="16.5" customHeight="1">
      <c r="A10" s="95">
        <v>1492594162</v>
      </c>
      <c r="B10" s="124" t="s">
        <v>529</v>
      </c>
      <c r="C10" s="92">
        <v>1607841516</v>
      </c>
      <c r="D10" s="95">
        <v>1595296987</v>
      </c>
    </row>
    <row r="11" spans="1:4" s="1" customFormat="1" ht="16.5" customHeight="1">
      <c r="A11" s="95">
        <v>14800742</v>
      </c>
      <c r="B11" s="124" t="s">
        <v>528</v>
      </c>
      <c r="C11" s="92">
        <v>10883397</v>
      </c>
      <c r="D11" s="95">
        <v>15289773</v>
      </c>
    </row>
    <row r="12" spans="1:4" s="1" customFormat="1" ht="16.5" customHeight="1">
      <c r="A12" s="95">
        <v>7340</v>
      </c>
      <c r="B12" s="124" t="s">
        <v>527</v>
      </c>
      <c r="C12" s="303" t="s">
        <v>81</v>
      </c>
      <c r="D12" s="303" t="s">
        <v>81</v>
      </c>
    </row>
    <row r="13" spans="1:4" s="1" customFormat="1" ht="16.5" customHeight="1">
      <c r="A13" s="95">
        <v>3554370</v>
      </c>
      <c r="B13" s="124" t="s">
        <v>526</v>
      </c>
      <c r="C13" s="95">
        <v>5726774</v>
      </c>
      <c r="D13" s="95">
        <v>3564370</v>
      </c>
    </row>
    <row r="14" spans="1:4" s="1" customFormat="1" ht="18" customHeight="1">
      <c r="A14" s="137">
        <f>SUM(A10:A13)</f>
        <v>1510956614</v>
      </c>
      <c r="B14" s="186" t="s">
        <v>525</v>
      </c>
      <c r="C14" s="137">
        <f>SUM(C10:C13)</f>
        <v>1624451687</v>
      </c>
      <c r="D14" s="137">
        <f>SUM(D10:D13)</f>
        <v>1614151130</v>
      </c>
    </row>
    <row r="15" spans="1:4" s="1" customFormat="1" ht="15" customHeight="1">
      <c r="A15" s="137"/>
      <c r="B15" s="336" t="s">
        <v>524</v>
      </c>
      <c r="C15" s="125"/>
      <c r="D15" s="137"/>
    </row>
    <row r="16" spans="1:4" s="1" customFormat="1" ht="16.5" customHeight="1">
      <c r="A16" s="95">
        <v>569500452</v>
      </c>
      <c r="B16" s="124" t="s">
        <v>523</v>
      </c>
      <c r="C16" s="92">
        <v>568910950</v>
      </c>
      <c r="D16" s="95">
        <v>597583559</v>
      </c>
    </row>
    <row r="17" spans="1:4" s="1" customFormat="1" ht="16.5" customHeight="1">
      <c r="A17" s="95">
        <v>73770179</v>
      </c>
      <c r="B17" s="124" t="s">
        <v>522</v>
      </c>
      <c r="C17" s="92">
        <v>74827617</v>
      </c>
      <c r="D17" s="95">
        <v>77138720</v>
      </c>
    </row>
    <row r="18" spans="1:4" s="1" customFormat="1" ht="16.5" customHeight="1">
      <c r="A18" s="95">
        <v>47083280</v>
      </c>
      <c r="B18" s="181" t="s">
        <v>521</v>
      </c>
      <c r="C18" s="92">
        <v>48394131</v>
      </c>
      <c r="D18" s="95">
        <v>48471374</v>
      </c>
    </row>
    <row r="19" spans="1:4" s="1" customFormat="1" ht="16.5" customHeight="1">
      <c r="A19" s="95">
        <v>44446714</v>
      </c>
      <c r="B19" s="124" t="s">
        <v>520</v>
      </c>
      <c r="C19" s="92">
        <v>46061313</v>
      </c>
      <c r="D19" s="95">
        <v>43411069</v>
      </c>
    </row>
    <row r="20" spans="1:4" s="1" customFormat="1" ht="16.5" customHeight="1">
      <c r="A20" s="95">
        <v>103464491</v>
      </c>
      <c r="B20" s="181" t="s">
        <v>519</v>
      </c>
      <c r="C20" s="92">
        <v>104193849</v>
      </c>
      <c r="D20" s="95">
        <v>114458814</v>
      </c>
    </row>
    <row r="21" spans="1:4" s="1" customFormat="1" ht="16.5" customHeight="1">
      <c r="A21" s="95">
        <v>12140888</v>
      </c>
      <c r="B21" s="124" t="s">
        <v>518</v>
      </c>
      <c r="C21" s="92">
        <v>10755792</v>
      </c>
      <c r="D21" s="95">
        <v>12197507</v>
      </c>
    </row>
    <row r="22" spans="1:4" s="1" customFormat="1" ht="16.5" customHeight="1">
      <c r="A22" s="95">
        <v>188092365</v>
      </c>
      <c r="B22" s="124" t="s">
        <v>517</v>
      </c>
      <c r="C22" s="92">
        <v>196560766</v>
      </c>
      <c r="D22" s="95">
        <v>196645762</v>
      </c>
    </row>
    <row r="23" spans="1:4" s="1" customFormat="1" ht="16.5" customHeight="1">
      <c r="A23" s="95">
        <v>91319852</v>
      </c>
      <c r="B23" s="124" t="s">
        <v>516</v>
      </c>
      <c r="C23" s="92">
        <v>93735210</v>
      </c>
      <c r="D23" s="95">
        <v>38694433</v>
      </c>
    </row>
    <row r="24" spans="1:4" s="1" customFormat="1" ht="16.5" customHeight="1">
      <c r="A24" s="95">
        <v>180559728</v>
      </c>
      <c r="B24" s="124" t="s">
        <v>515</v>
      </c>
      <c r="C24" s="92">
        <v>178805303</v>
      </c>
      <c r="D24" s="95">
        <v>182369419</v>
      </c>
    </row>
    <row r="25" spans="1:4" s="1" customFormat="1" ht="18" customHeight="1">
      <c r="A25" s="137">
        <f>SUM(A16:A24)</f>
        <v>1310377949</v>
      </c>
      <c r="B25" s="177" t="s">
        <v>514</v>
      </c>
      <c r="C25" s="125">
        <f>SUM(C16:C24)</f>
        <v>1322244931</v>
      </c>
      <c r="D25" s="137">
        <f>SUM(D16:D24)</f>
        <v>1310970657</v>
      </c>
    </row>
    <row r="26" spans="1:4" s="1" customFormat="1" ht="17.25" customHeight="1">
      <c r="A26" s="137"/>
      <c r="B26" s="336" t="s">
        <v>513</v>
      </c>
      <c r="C26" s="125"/>
      <c r="D26" s="137"/>
    </row>
    <row r="27" spans="1:4" s="1" customFormat="1" ht="16.5" customHeight="1">
      <c r="A27" s="95">
        <v>20449693</v>
      </c>
      <c r="B27" s="124" t="s">
        <v>512</v>
      </c>
      <c r="C27" s="92">
        <v>20043841</v>
      </c>
      <c r="D27" s="95">
        <v>20752880</v>
      </c>
    </row>
    <row r="28" spans="1:4" s="1" customFormat="1" ht="16.5" customHeight="1">
      <c r="A28" s="95">
        <v>3381491</v>
      </c>
      <c r="B28" s="124" t="s">
        <v>511</v>
      </c>
      <c r="C28" s="92">
        <v>3599987</v>
      </c>
      <c r="D28" s="95">
        <v>3736958</v>
      </c>
    </row>
    <row r="29" spans="1:4" s="1" customFormat="1" ht="16.5" customHeight="1">
      <c r="A29" s="95">
        <v>62697687</v>
      </c>
      <c r="B29" s="124" t="s">
        <v>510</v>
      </c>
      <c r="C29" s="92">
        <v>37999989</v>
      </c>
      <c r="D29" s="95">
        <v>37292984</v>
      </c>
    </row>
    <row r="30" spans="1:4" s="1" customFormat="1" ht="16.5" customHeight="1">
      <c r="A30" s="95">
        <v>3218937</v>
      </c>
      <c r="B30" s="124" t="s">
        <v>509</v>
      </c>
      <c r="C30" s="92">
        <v>2949391</v>
      </c>
      <c r="D30" s="95">
        <v>3728749</v>
      </c>
    </row>
    <row r="31" spans="1:4" s="1" customFormat="1" ht="16.5" customHeight="1">
      <c r="A31" s="95">
        <v>11368369</v>
      </c>
      <c r="B31" s="124" t="s">
        <v>508</v>
      </c>
      <c r="C31" s="92">
        <v>8612774</v>
      </c>
      <c r="D31" s="95">
        <v>7706221</v>
      </c>
    </row>
    <row r="32" spans="1:4" s="1" customFormat="1" ht="16.5" customHeight="1">
      <c r="A32" s="95">
        <v>11940061</v>
      </c>
      <c r="B32" s="124" t="s">
        <v>507</v>
      </c>
      <c r="C32" s="92">
        <v>10165384</v>
      </c>
      <c r="D32" s="95">
        <v>13759732</v>
      </c>
    </row>
    <row r="33" spans="1:4" s="1" customFormat="1" ht="16.5" customHeight="1">
      <c r="A33" s="95">
        <v>25668846</v>
      </c>
      <c r="B33" s="124" t="s">
        <v>506</v>
      </c>
      <c r="C33" s="92">
        <v>22186026</v>
      </c>
      <c r="D33" s="95">
        <v>22015078</v>
      </c>
    </row>
    <row r="34" spans="1:4" s="1" customFormat="1" ht="16.5" customHeight="1">
      <c r="A34" s="95">
        <v>78783973</v>
      </c>
      <c r="B34" s="124" t="s">
        <v>505</v>
      </c>
      <c r="C34" s="92">
        <v>76602372</v>
      </c>
      <c r="D34" s="95">
        <v>66629264</v>
      </c>
    </row>
    <row r="35" spans="1:4" s="1" customFormat="1" ht="16.5" customHeight="1">
      <c r="A35" s="91" t="s">
        <v>81</v>
      </c>
      <c r="B35" s="124" t="s">
        <v>504</v>
      </c>
      <c r="C35" s="92">
        <v>14550</v>
      </c>
      <c r="D35" s="303" t="s">
        <v>81</v>
      </c>
    </row>
    <row r="36" spans="1:4" s="1" customFormat="1" ht="16.5" customHeight="1">
      <c r="A36" s="91" t="s">
        <v>81</v>
      </c>
      <c r="B36" s="124" t="s">
        <v>503</v>
      </c>
      <c r="C36" s="303" t="s">
        <v>81</v>
      </c>
      <c r="D36" s="92">
        <v>100000</v>
      </c>
    </row>
    <row r="37" spans="1:4" s="1" customFormat="1" ht="16.5" customHeight="1">
      <c r="A37" s="95">
        <v>8200502</v>
      </c>
      <c r="B37" s="124" t="s">
        <v>502</v>
      </c>
      <c r="C37" s="92">
        <v>8938621</v>
      </c>
      <c r="D37" s="95">
        <v>20218458</v>
      </c>
    </row>
    <row r="38" spans="1:4" s="1" customFormat="1" ht="18.75" customHeight="1">
      <c r="A38" s="137">
        <f>SUM(A27:A37)</f>
        <v>225709559</v>
      </c>
      <c r="B38" s="186" t="s">
        <v>501</v>
      </c>
      <c r="C38" s="137">
        <f>SUM(C27:C37)</f>
        <v>191112935</v>
      </c>
      <c r="D38" s="137">
        <f>SUM(D27:D37)</f>
        <v>195940324</v>
      </c>
    </row>
    <row r="39" spans="1:5" s="1" customFormat="1" ht="17.25" customHeight="1">
      <c r="A39" s="137">
        <v>298291911</v>
      </c>
      <c r="B39" s="335" t="s">
        <v>500</v>
      </c>
      <c r="C39" s="125">
        <v>286691642</v>
      </c>
      <c r="D39" s="137">
        <v>289087129</v>
      </c>
      <c r="E39" s="334" t="s">
        <v>499</v>
      </c>
    </row>
    <row r="40" spans="1:4" s="1" customFormat="1" ht="17.25" customHeight="1">
      <c r="A40" s="137">
        <f>SUM(A14+A25+A38+A39)</f>
        <v>3345336033</v>
      </c>
      <c r="B40" s="333" t="s">
        <v>498</v>
      </c>
      <c r="C40" s="137">
        <f>SUM(C14+C25+C38+C39)</f>
        <v>3424501195</v>
      </c>
      <c r="D40" s="137">
        <f>SUM(D14+D25+D38+D39)</f>
        <v>3410149240</v>
      </c>
    </row>
    <row r="41" spans="1:4" s="1" customFormat="1" ht="15" customHeight="1">
      <c r="A41" s="137"/>
      <c r="B41" s="300" t="s">
        <v>497</v>
      </c>
      <c r="C41" s="125"/>
      <c r="D41" s="137"/>
    </row>
    <row r="42" spans="1:4" s="1" customFormat="1" ht="16.5" customHeight="1">
      <c r="A42" s="95"/>
      <c r="B42" s="286" t="s">
        <v>496</v>
      </c>
      <c r="C42" s="92"/>
      <c r="D42" s="95"/>
    </row>
    <row r="43" spans="1:4" s="1" customFormat="1" ht="15.75" customHeight="1">
      <c r="A43" s="95">
        <v>99825001</v>
      </c>
      <c r="B43" s="124" t="s">
        <v>495</v>
      </c>
      <c r="C43" s="92">
        <v>102825338</v>
      </c>
      <c r="D43" s="95">
        <v>95793557</v>
      </c>
    </row>
    <row r="44" spans="1:4" s="1" customFormat="1" ht="15.75" customHeight="1">
      <c r="A44" s="95">
        <v>4639791</v>
      </c>
      <c r="B44" s="124" t="s">
        <v>494</v>
      </c>
      <c r="C44" s="92">
        <v>4537176</v>
      </c>
      <c r="D44" s="95">
        <v>3839555</v>
      </c>
    </row>
    <row r="45" spans="1:4" s="1" customFormat="1" ht="15.75" customHeight="1">
      <c r="A45" s="147">
        <v>1596752</v>
      </c>
      <c r="B45" s="78" t="s">
        <v>493</v>
      </c>
      <c r="C45" s="323">
        <v>1569121</v>
      </c>
      <c r="D45" s="147">
        <v>1446492</v>
      </c>
    </row>
    <row r="46" spans="1:4" s="330" customFormat="1" ht="13.5" customHeight="1">
      <c r="A46" s="332" t="s">
        <v>492</v>
      </c>
      <c r="B46" s="331"/>
      <c r="C46" s="331"/>
      <c r="D46" s="331"/>
    </row>
    <row r="47" spans="1:4" s="1" customFormat="1" ht="13.5" customHeight="1">
      <c r="A47" s="329" t="s">
        <v>491</v>
      </c>
      <c r="B47" s="328"/>
      <c r="C47" s="328"/>
      <c r="D47" s="328"/>
    </row>
    <row r="48" spans="1:4" s="1" customFormat="1" ht="13.5" customHeight="1">
      <c r="A48" s="328" t="s">
        <v>490</v>
      </c>
      <c r="B48" s="328"/>
      <c r="C48" s="328"/>
      <c r="D48" s="328"/>
    </row>
    <row r="49" spans="1:4" s="1" customFormat="1" ht="13.5" customHeight="1">
      <c r="A49" s="327" t="s">
        <v>489</v>
      </c>
      <c r="B49" s="327"/>
      <c r="C49" s="327"/>
      <c r="D49" s="327"/>
    </row>
    <row r="50" spans="1:4" s="1" customFormat="1" ht="13.5" customHeight="1">
      <c r="A50" s="326" t="s">
        <v>488</v>
      </c>
      <c r="B50" s="292"/>
      <c r="C50" s="292"/>
      <c r="D50" s="292"/>
    </row>
    <row r="51" spans="1:4" s="1" customFormat="1" ht="13.5" customHeight="1">
      <c r="A51" s="292" t="s">
        <v>487</v>
      </c>
      <c r="B51" s="292"/>
      <c r="C51" s="292"/>
      <c r="D51" s="292"/>
    </row>
    <row r="52" spans="1:4" s="1" customFormat="1" ht="13.5" customHeight="1">
      <c r="A52"/>
      <c r="B52" s="63" t="s">
        <v>486</v>
      </c>
      <c r="C52"/>
      <c r="D52"/>
    </row>
    <row r="53" spans="1:4" s="1" customFormat="1" ht="13.5" customHeight="1">
      <c r="A53"/>
      <c r="B53" s="63"/>
      <c r="C53"/>
      <c r="D53"/>
    </row>
    <row r="54" spans="1:4" s="1" customFormat="1" ht="15" customHeight="1">
      <c r="A54" s="325" t="s">
        <v>418</v>
      </c>
      <c r="B54" s="325"/>
      <c r="C54" s="325"/>
      <c r="D54" s="325"/>
    </row>
    <row r="55" spans="1:4" s="1" customFormat="1" ht="15" customHeight="1">
      <c r="A55" s="129" t="s">
        <v>417</v>
      </c>
      <c r="B55" s="113"/>
      <c r="C55" s="113"/>
      <c r="D55" s="113"/>
    </row>
    <row r="56" spans="1:4" s="112" customFormat="1" ht="15" customHeight="1">
      <c r="A56" s="129" t="s">
        <v>275</v>
      </c>
      <c r="B56" s="113"/>
      <c r="C56" s="113"/>
      <c r="D56" s="113"/>
    </row>
    <row r="57" spans="1:4" s="1" customFormat="1" ht="15" customHeight="1">
      <c r="A57" s="3"/>
      <c r="B57" s="3"/>
      <c r="C57" s="3"/>
      <c r="D57" s="75" t="s">
        <v>130</v>
      </c>
    </row>
    <row r="58" spans="1:4" s="1" customFormat="1" ht="19.5" customHeight="1">
      <c r="A58" s="110" t="s">
        <v>195</v>
      </c>
      <c r="B58" s="6"/>
      <c r="C58" s="108" t="s">
        <v>85</v>
      </c>
      <c r="D58" s="197"/>
    </row>
    <row r="59" spans="1:4" s="1" customFormat="1" ht="19.5" customHeight="1">
      <c r="A59" s="312" t="s">
        <v>42</v>
      </c>
      <c r="B59" s="106" t="s">
        <v>3</v>
      </c>
      <c r="C59" s="105" t="s">
        <v>4</v>
      </c>
      <c r="D59" s="105" t="s">
        <v>2</v>
      </c>
    </row>
    <row r="60" spans="1:4" s="1" customFormat="1" ht="19.5" customHeight="1">
      <c r="A60" s="104">
        <v>2014</v>
      </c>
      <c r="B60" s="311"/>
      <c r="C60" s="102"/>
      <c r="D60" s="102"/>
    </row>
    <row r="61" spans="1:4" s="1" customFormat="1" ht="19.5" customHeight="1">
      <c r="A61" s="320"/>
      <c r="B61" s="324" t="s">
        <v>485</v>
      </c>
      <c r="C61" s="318"/>
      <c r="D61" s="107"/>
    </row>
    <row r="62" spans="1:4" s="1" customFormat="1" ht="18" customHeight="1">
      <c r="A62" s="95">
        <v>22142302</v>
      </c>
      <c r="B62" s="124" t="s">
        <v>484</v>
      </c>
      <c r="C62" s="92">
        <v>17219959</v>
      </c>
      <c r="D62" s="95">
        <v>14011832</v>
      </c>
    </row>
    <row r="63" spans="1:4" s="1" customFormat="1" ht="18" customHeight="1">
      <c r="A63" s="95">
        <v>23151925</v>
      </c>
      <c r="B63" s="124" t="s">
        <v>483</v>
      </c>
      <c r="C63" s="92">
        <v>25827055</v>
      </c>
      <c r="D63" s="95">
        <v>25738759</v>
      </c>
    </row>
    <row r="64" spans="1:4" s="1" customFormat="1" ht="18" customHeight="1">
      <c r="A64" s="95">
        <v>9421778</v>
      </c>
      <c r="B64" s="124" t="s">
        <v>482</v>
      </c>
      <c r="C64" s="92">
        <v>7732997</v>
      </c>
      <c r="D64" s="95">
        <v>7805887</v>
      </c>
    </row>
    <row r="65" spans="1:4" s="1" customFormat="1" ht="18" customHeight="1">
      <c r="A65" s="95">
        <v>7835057</v>
      </c>
      <c r="B65" s="124" t="s">
        <v>481</v>
      </c>
      <c r="C65" s="92">
        <v>6093348</v>
      </c>
      <c r="D65" s="95">
        <v>4732522</v>
      </c>
    </row>
    <row r="66" spans="1:4" s="1" customFormat="1" ht="18" customHeight="1">
      <c r="A66" s="95">
        <v>9283733</v>
      </c>
      <c r="B66" s="124" t="s">
        <v>480</v>
      </c>
      <c r="C66" s="92">
        <v>8340746</v>
      </c>
      <c r="D66" s="95">
        <v>8611679</v>
      </c>
    </row>
    <row r="67" spans="1:4" s="1" customFormat="1" ht="18" customHeight="1">
      <c r="A67" s="95">
        <v>8786337</v>
      </c>
      <c r="B67" s="124" t="s">
        <v>479</v>
      </c>
      <c r="C67" s="92">
        <v>5467170</v>
      </c>
      <c r="D67" s="95">
        <v>6648107</v>
      </c>
    </row>
    <row r="68" spans="1:4" s="1" customFormat="1" ht="18" customHeight="1">
      <c r="A68" s="95">
        <v>5024510</v>
      </c>
      <c r="B68" s="181" t="s">
        <v>478</v>
      </c>
      <c r="C68" s="92">
        <v>5350700</v>
      </c>
      <c r="D68" s="95">
        <v>4431082</v>
      </c>
    </row>
    <row r="69" spans="1:4" s="1" customFormat="1" ht="18" customHeight="1">
      <c r="A69" s="95">
        <v>201401</v>
      </c>
      <c r="B69" s="124" t="s">
        <v>477</v>
      </c>
      <c r="C69" s="92">
        <v>211381</v>
      </c>
      <c r="D69" s="95">
        <v>193721</v>
      </c>
    </row>
    <row r="70" spans="1:4" s="1" customFormat="1" ht="18" customHeight="1">
      <c r="A70" s="95">
        <v>3964691</v>
      </c>
      <c r="B70" s="181" t="s">
        <v>476</v>
      </c>
      <c r="C70" s="92">
        <v>4565867</v>
      </c>
      <c r="D70" s="95">
        <v>4897848</v>
      </c>
    </row>
    <row r="71" spans="1:4" s="1" customFormat="1" ht="18" customHeight="1">
      <c r="A71" s="95">
        <v>8982809</v>
      </c>
      <c r="B71" s="181" t="s">
        <v>475</v>
      </c>
      <c r="C71" s="92">
        <v>10931974</v>
      </c>
      <c r="D71" s="95">
        <v>7330798</v>
      </c>
    </row>
    <row r="72" spans="1:4" s="1" customFormat="1" ht="18" customHeight="1">
      <c r="A72" s="95">
        <v>3676461</v>
      </c>
      <c r="B72" s="124" t="s">
        <v>474</v>
      </c>
      <c r="C72" s="92">
        <v>5006922</v>
      </c>
      <c r="D72" s="95">
        <v>3477863</v>
      </c>
    </row>
    <row r="73" spans="1:4" s="1" customFormat="1" ht="18" customHeight="1">
      <c r="A73" s="95">
        <v>12771634</v>
      </c>
      <c r="B73" s="124" t="s">
        <v>473</v>
      </c>
      <c r="C73" s="92">
        <v>13554346</v>
      </c>
      <c r="D73" s="95">
        <v>11064552</v>
      </c>
    </row>
    <row r="74" spans="1:4" s="1" customFormat="1" ht="19.5" customHeight="1">
      <c r="A74" s="132">
        <f>SUM(A43:A45,A62:A73)</f>
        <v>221304182</v>
      </c>
      <c r="B74" s="172" t="s">
        <v>472</v>
      </c>
      <c r="C74" s="302">
        <f>SUM(C43:C73)</f>
        <v>219234100</v>
      </c>
      <c r="D74" s="132">
        <f>SUM(D43:D73)</f>
        <v>200024254</v>
      </c>
    </row>
    <row r="75" spans="1:4" s="1" customFormat="1" ht="19.5" customHeight="1">
      <c r="A75" s="137"/>
      <c r="B75" s="310" t="s">
        <v>471</v>
      </c>
      <c r="C75" s="125"/>
      <c r="D75" s="137"/>
    </row>
    <row r="76" spans="1:4" s="1" customFormat="1" ht="18" customHeight="1">
      <c r="A76" s="95">
        <v>791896</v>
      </c>
      <c r="B76" s="124" t="s">
        <v>470</v>
      </c>
      <c r="C76" s="92">
        <v>2763244</v>
      </c>
      <c r="D76" s="95">
        <v>1592612</v>
      </c>
    </row>
    <row r="77" spans="1:4" s="1" customFormat="1" ht="18" customHeight="1">
      <c r="A77" s="95">
        <v>30911379</v>
      </c>
      <c r="B77" s="124" t="s">
        <v>469</v>
      </c>
      <c r="C77" s="92">
        <v>35663805</v>
      </c>
      <c r="D77" s="95">
        <v>36545459</v>
      </c>
    </row>
    <row r="78" spans="1:4" s="1" customFormat="1" ht="18" customHeight="1">
      <c r="A78" s="95">
        <v>41822709</v>
      </c>
      <c r="B78" s="124" t="s">
        <v>468</v>
      </c>
      <c r="C78" s="92">
        <v>36796429</v>
      </c>
      <c r="D78" s="95">
        <v>40587299</v>
      </c>
    </row>
    <row r="79" spans="1:4" s="1" customFormat="1" ht="18" customHeight="1">
      <c r="A79" s="95">
        <v>1563333</v>
      </c>
      <c r="B79" s="124" t="s">
        <v>467</v>
      </c>
      <c r="C79" s="92">
        <v>2885706</v>
      </c>
      <c r="D79" s="95">
        <v>1402317</v>
      </c>
    </row>
    <row r="80" spans="1:4" s="1" customFormat="1" ht="18" customHeight="1">
      <c r="A80" s="95">
        <v>109471</v>
      </c>
      <c r="B80" s="124" t="s">
        <v>466</v>
      </c>
      <c r="C80" s="92">
        <v>413063</v>
      </c>
      <c r="D80" s="95">
        <v>90767</v>
      </c>
    </row>
    <row r="81" spans="1:4" s="1" customFormat="1" ht="18" customHeight="1">
      <c r="A81" s="95">
        <v>13363116</v>
      </c>
      <c r="B81" s="124" t="s">
        <v>465</v>
      </c>
      <c r="C81" s="92">
        <v>7593245</v>
      </c>
      <c r="D81" s="95">
        <v>12315034</v>
      </c>
    </row>
    <row r="82" spans="1:4" s="1" customFormat="1" ht="18" customHeight="1">
      <c r="A82" s="95">
        <v>1707855</v>
      </c>
      <c r="B82" s="124" t="s">
        <v>464</v>
      </c>
      <c r="C82" s="92">
        <v>1989933</v>
      </c>
      <c r="D82" s="95">
        <v>1604525</v>
      </c>
    </row>
    <row r="83" spans="1:4" s="1" customFormat="1" ht="18" customHeight="1">
      <c r="A83" s="95">
        <v>1274850</v>
      </c>
      <c r="B83" s="124" t="s">
        <v>463</v>
      </c>
      <c r="C83" s="92">
        <v>2750956</v>
      </c>
      <c r="D83" s="95">
        <v>961328</v>
      </c>
    </row>
    <row r="84" spans="1:4" s="1" customFormat="1" ht="18" customHeight="1">
      <c r="A84" s="95">
        <v>6148007</v>
      </c>
      <c r="B84" s="124" t="s">
        <v>462</v>
      </c>
      <c r="C84" s="92">
        <v>8412508</v>
      </c>
      <c r="D84" s="95">
        <v>7581642</v>
      </c>
    </row>
    <row r="85" spans="1:4" s="1" customFormat="1" ht="18" customHeight="1">
      <c r="A85" s="95">
        <v>26394597</v>
      </c>
      <c r="B85" s="124" t="s">
        <v>461</v>
      </c>
      <c r="C85" s="92">
        <v>24407841</v>
      </c>
      <c r="D85" s="95">
        <v>23084330</v>
      </c>
    </row>
    <row r="86" spans="1:4" s="1" customFormat="1" ht="18" customHeight="1">
      <c r="A86" s="95">
        <v>4765027</v>
      </c>
      <c r="B86" s="124" t="s">
        <v>460</v>
      </c>
      <c r="C86" s="92">
        <v>4803414</v>
      </c>
      <c r="D86" s="95">
        <v>3682690</v>
      </c>
    </row>
    <row r="87" spans="1:4" s="1" customFormat="1" ht="18" customHeight="1">
      <c r="A87" s="95">
        <v>1744367</v>
      </c>
      <c r="B87" s="124" t="s">
        <v>459</v>
      </c>
      <c r="C87" s="92">
        <v>2897918</v>
      </c>
      <c r="D87" s="95">
        <v>2234298</v>
      </c>
    </row>
    <row r="88" spans="1:4" s="1" customFormat="1" ht="18" customHeight="1">
      <c r="A88" s="95">
        <v>30891915</v>
      </c>
      <c r="B88" s="124" t="s">
        <v>458</v>
      </c>
      <c r="C88" s="92">
        <v>21449887</v>
      </c>
      <c r="D88" s="95">
        <v>21236246</v>
      </c>
    </row>
    <row r="89" spans="1:4" s="1" customFormat="1" ht="18" customHeight="1">
      <c r="A89" s="95">
        <v>2166161</v>
      </c>
      <c r="B89" s="124" t="s">
        <v>457</v>
      </c>
      <c r="C89" s="92">
        <v>2129437</v>
      </c>
      <c r="D89" s="95">
        <v>1858333</v>
      </c>
    </row>
    <row r="90" spans="1:4" s="1" customFormat="1" ht="18" customHeight="1">
      <c r="A90" s="95">
        <v>13070330</v>
      </c>
      <c r="B90" s="124" t="s">
        <v>456</v>
      </c>
      <c r="C90" s="92">
        <v>9509323</v>
      </c>
      <c r="D90" s="95">
        <v>6648732</v>
      </c>
    </row>
    <row r="91" spans="1:4" s="1" customFormat="1" ht="18" customHeight="1">
      <c r="A91" s="147">
        <v>24595159</v>
      </c>
      <c r="B91" s="274" t="s">
        <v>455</v>
      </c>
      <c r="C91" s="323">
        <v>22786061</v>
      </c>
      <c r="D91" s="147">
        <v>19751512</v>
      </c>
    </row>
    <row r="92" spans="1:4" s="1" customFormat="1" ht="18" customHeight="1">
      <c r="A92"/>
      <c r="B92"/>
      <c r="C92"/>
      <c r="D92"/>
    </row>
    <row r="93" spans="1:4" s="1" customFormat="1" ht="18" customHeight="1">
      <c r="A93"/>
      <c r="B93" s="168" t="s">
        <v>454</v>
      </c>
      <c r="C93"/>
      <c r="D93"/>
    </row>
    <row r="94" spans="1:4" s="1" customFormat="1" ht="18.75" customHeight="1">
      <c r="A94"/>
      <c r="B94"/>
      <c r="C94"/>
      <c r="D94"/>
    </row>
    <row r="95" spans="1:4" s="1" customFormat="1" ht="12.75" customHeight="1">
      <c r="A95" s="322"/>
      <c r="B95" s="166"/>
      <c r="C95" s="322"/>
      <c r="D95" s="313"/>
    </row>
    <row r="96" spans="1:4" s="1" customFormat="1" ht="12.75" customHeight="1">
      <c r="A96" s="322"/>
      <c r="B96" s="166"/>
      <c r="C96" s="322"/>
      <c r="D96" s="313"/>
    </row>
    <row r="97" spans="1:4" s="1" customFormat="1" ht="12.75" customHeight="1">
      <c r="A97" s="322"/>
      <c r="B97" s="166"/>
      <c r="C97" s="322"/>
      <c r="D97" s="313"/>
    </row>
    <row r="98" spans="1:4" s="1" customFormat="1" ht="12.75" customHeight="1">
      <c r="A98" s="322"/>
      <c r="B98" s="166"/>
      <c r="C98" s="322"/>
      <c r="D98" s="313"/>
    </row>
    <row r="99" spans="1:4" s="1" customFormat="1" ht="12.75" customHeight="1">
      <c r="A99" s="322"/>
      <c r="B99" s="166"/>
      <c r="C99" s="322"/>
      <c r="D99" s="313"/>
    </row>
    <row r="100" spans="1:4" s="1" customFormat="1" ht="18.75" customHeight="1">
      <c r="A100" s="161" t="s">
        <v>418</v>
      </c>
      <c r="B100" s="161"/>
      <c r="C100" s="161"/>
      <c r="D100" s="161"/>
    </row>
    <row r="101" spans="1:4" s="1" customFormat="1" ht="17.25" customHeight="1">
      <c r="A101" s="129" t="s">
        <v>417</v>
      </c>
      <c r="B101" s="113"/>
      <c r="C101" s="113"/>
      <c r="D101" s="113"/>
    </row>
    <row r="102" spans="1:4" s="112" customFormat="1" ht="17.25" customHeight="1">
      <c r="A102" s="129" t="s">
        <v>275</v>
      </c>
      <c r="B102" s="113"/>
      <c r="C102" s="113"/>
      <c r="D102" s="113"/>
    </row>
    <row r="103" spans="1:4" s="1" customFormat="1" ht="17.25" customHeight="1">
      <c r="A103" s="3"/>
      <c r="B103" s="3"/>
      <c r="C103" s="3"/>
      <c r="D103" s="75" t="s">
        <v>130</v>
      </c>
    </row>
    <row r="104" spans="1:4" s="1" customFormat="1" ht="19.5" customHeight="1">
      <c r="A104" s="110" t="s">
        <v>453</v>
      </c>
      <c r="B104" s="6"/>
      <c r="C104" s="108" t="s">
        <v>85</v>
      </c>
      <c r="D104" s="197"/>
    </row>
    <row r="105" spans="1:4" s="1" customFormat="1" ht="19.5" customHeight="1">
      <c r="A105" s="321" t="s">
        <v>452</v>
      </c>
      <c r="B105" s="106" t="s">
        <v>3</v>
      </c>
      <c r="C105" s="105" t="s">
        <v>4</v>
      </c>
      <c r="D105" s="105" t="s">
        <v>2</v>
      </c>
    </row>
    <row r="106" spans="1:4" s="1" customFormat="1" ht="19.5" customHeight="1">
      <c r="A106" s="104"/>
      <c r="B106" s="311"/>
      <c r="C106" s="102"/>
      <c r="D106" s="102"/>
    </row>
    <row r="107" spans="1:4" s="1" customFormat="1" ht="19.5" customHeight="1">
      <c r="A107" s="320"/>
      <c r="B107" s="319" t="s">
        <v>451</v>
      </c>
      <c r="C107" s="318"/>
      <c r="D107" s="107"/>
    </row>
    <row r="108" spans="1:4" s="1" customFormat="1" ht="19.5" customHeight="1">
      <c r="A108" s="95">
        <v>10603700</v>
      </c>
      <c r="B108" s="124" t="s">
        <v>450</v>
      </c>
      <c r="C108" s="92">
        <v>9265874</v>
      </c>
      <c r="D108" s="95">
        <v>13394273</v>
      </c>
    </row>
    <row r="109" spans="1:4" s="1" customFormat="1" ht="19.5" customHeight="1">
      <c r="A109" s="95">
        <v>59126201</v>
      </c>
      <c r="B109" s="317" t="s">
        <v>449</v>
      </c>
      <c r="C109" s="316">
        <v>46721738</v>
      </c>
      <c r="D109" s="95">
        <v>60529450</v>
      </c>
    </row>
    <row r="110" spans="1:4" s="1" customFormat="1" ht="19.5" customHeight="1">
      <c r="A110" s="95">
        <v>1016873</v>
      </c>
      <c r="B110" s="317" t="s">
        <v>448</v>
      </c>
      <c r="C110" s="316">
        <v>333913</v>
      </c>
      <c r="D110" s="95">
        <v>22564670</v>
      </c>
    </row>
    <row r="111" spans="1:4" s="1" customFormat="1" ht="18.75" customHeight="1">
      <c r="A111" s="95">
        <v>81925627</v>
      </c>
      <c r="B111" s="181" t="s">
        <v>447</v>
      </c>
      <c r="C111" s="92">
        <v>74287721</v>
      </c>
      <c r="D111" s="95">
        <v>68751903</v>
      </c>
    </row>
    <row r="112" spans="1:4" s="1" customFormat="1" ht="18.75" customHeight="1">
      <c r="A112" s="91" t="s">
        <v>81</v>
      </c>
      <c r="B112" s="181" t="s">
        <v>446</v>
      </c>
      <c r="C112" s="303" t="s">
        <v>81</v>
      </c>
      <c r="D112" s="95">
        <v>1596</v>
      </c>
    </row>
    <row r="113" spans="1:4" s="1" customFormat="1" ht="18.75" customHeight="1">
      <c r="A113" s="95">
        <v>29106</v>
      </c>
      <c r="B113" s="124" t="s">
        <v>445</v>
      </c>
      <c r="C113" s="92">
        <v>486139</v>
      </c>
      <c r="D113" s="95">
        <v>66425</v>
      </c>
    </row>
    <row r="114" spans="1:4" s="1" customFormat="1" ht="18.75" customHeight="1">
      <c r="A114" s="95">
        <v>1803794</v>
      </c>
      <c r="B114" s="124" t="s">
        <v>444</v>
      </c>
      <c r="C114" s="92">
        <v>1622422</v>
      </c>
      <c r="D114" s="95">
        <v>2014232</v>
      </c>
    </row>
    <row r="115" spans="1:4" s="1" customFormat="1" ht="18.75" customHeight="1">
      <c r="A115" s="95">
        <v>12013324</v>
      </c>
      <c r="B115" s="124" t="s">
        <v>443</v>
      </c>
      <c r="C115" s="92">
        <v>17782316</v>
      </c>
      <c r="D115" s="95">
        <v>13350736</v>
      </c>
    </row>
    <row r="116" spans="1:4" s="1" customFormat="1" ht="18.75" customHeight="1">
      <c r="A116" s="95">
        <v>45787408</v>
      </c>
      <c r="B116" s="124" t="s">
        <v>442</v>
      </c>
      <c r="C116" s="92">
        <v>50271632</v>
      </c>
      <c r="D116" s="95">
        <v>65531570</v>
      </c>
    </row>
    <row r="117" spans="1:4" s="1" customFormat="1" ht="18.75" customHeight="1">
      <c r="A117" s="95">
        <v>40665</v>
      </c>
      <c r="B117" s="124" t="s">
        <v>441</v>
      </c>
      <c r="C117" s="92">
        <v>114258</v>
      </c>
      <c r="D117" s="95">
        <v>147443</v>
      </c>
    </row>
    <row r="118" spans="1:4" s="1" customFormat="1" ht="18.75" customHeight="1">
      <c r="A118" s="95">
        <v>464279</v>
      </c>
      <c r="B118" s="181" t="s">
        <v>440</v>
      </c>
      <c r="C118" s="92">
        <v>890013</v>
      </c>
      <c r="D118" s="95">
        <v>380311</v>
      </c>
    </row>
    <row r="119" spans="1:4" s="1" customFormat="1" ht="18.75" customHeight="1">
      <c r="A119" s="95">
        <v>15044958</v>
      </c>
      <c r="B119" s="124" t="s">
        <v>439</v>
      </c>
      <c r="C119" s="92">
        <v>3182450</v>
      </c>
      <c r="D119" s="95">
        <v>5143134</v>
      </c>
    </row>
    <row r="120" spans="1:4" s="1" customFormat="1" ht="18.75" customHeight="1">
      <c r="A120" s="95">
        <v>115604602</v>
      </c>
      <c r="B120" s="124" t="s">
        <v>438</v>
      </c>
      <c r="C120" s="92">
        <v>106200611</v>
      </c>
      <c r="D120" s="95">
        <v>84579499</v>
      </c>
    </row>
    <row r="121" spans="1:4" s="1" customFormat="1" ht="18.75" customHeight="1">
      <c r="A121" s="97">
        <v>27797414</v>
      </c>
      <c r="B121" s="181" t="s">
        <v>437</v>
      </c>
      <c r="C121" s="96">
        <v>24085209</v>
      </c>
      <c r="D121" s="97">
        <v>28703574</v>
      </c>
    </row>
    <row r="122" spans="1:4" s="1" customFormat="1" ht="18.75" customHeight="1">
      <c r="A122" s="97">
        <v>608625</v>
      </c>
      <c r="B122" s="124" t="s">
        <v>436</v>
      </c>
      <c r="C122" s="92">
        <v>257776</v>
      </c>
      <c r="D122" s="97">
        <v>640605</v>
      </c>
    </row>
    <row r="123" spans="1:4" s="1" customFormat="1" ht="18.75" customHeight="1">
      <c r="A123" s="97">
        <v>2540211</v>
      </c>
      <c r="B123" s="124" t="s">
        <v>435</v>
      </c>
      <c r="C123" s="92">
        <v>2076071</v>
      </c>
      <c r="D123" s="97">
        <v>2884924</v>
      </c>
    </row>
    <row r="124" spans="1:4" s="1" customFormat="1" ht="18.75" customHeight="1">
      <c r="A124" s="97">
        <v>2954313</v>
      </c>
      <c r="B124" s="124" t="s">
        <v>434</v>
      </c>
      <c r="C124" s="92">
        <v>2425000</v>
      </c>
      <c r="D124" s="96">
        <v>12346794</v>
      </c>
    </row>
    <row r="125" spans="1:4" s="1" customFormat="1" ht="19.5" customHeight="1">
      <c r="A125" s="137">
        <f>SUM(A76:A124)</f>
        <v>578681272</v>
      </c>
      <c r="B125" s="186" t="s">
        <v>433</v>
      </c>
      <c r="C125" s="125">
        <f>SUM(C76:C124)</f>
        <v>527255913</v>
      </c>
      <c r="D125" s="125">
        <f>SUM(D76:D124)</f>
        <v>562208263</v>
      </c>
    </row>
    <row r="126" spans="1:4" s="1" customFormat="1" ht="18.75" customHeight="1">
      <c r="A126" s="137"/>
      <c r="B126" s="310" t="s">
        <v>432</v>
      </c>
      <c r="C126" s="125"/>
      <c r="D126" s="137"/>
    </row>
    <row r="127" spans="1:4" s="1" customFormat="1" ht="18.75" customHeight="1">
      <c r="A127" s="95">
        <v>10925231</v>
      </c>
      <c r="B127" s="124" t="s">
        <v>431</v>
      </c>
      <c r="C127" s="92">
        <v>12204892</v>
      </c>
      <c r="D127" s="95">
        <v>9838589</v>
      </c>
    </row>
    <row r="128" spans="1:4" s="1" customFormat="1" ht="18.75" customHeight="1">
      <c r="A128" s="95">
        <v>55273711</v>
      </c>
      <c r="B128" s="181" t="s">
        <v>430</v>
      </c>
      <c r="C128" s="92">
        <v>36880207</v>
      </c>
      <c r="D128" s="95">
        <v>48581515</v>
      </c>
    </row>
    <row r="129" spans="1:4" s="1" customFormat="1" ht="18.75" customHeight="1">
      <c r="A129" s="95">
        <v>28902270</v>
      </c>
      <c r="B129" s="124" t="s">
        <v>429</v>
      </c>
      <c r="C129" s="92">
        <v>22144362</v>
      </c>
      <c r="D129" s="95">
        <v>26287516</v>
      </c>
    </row>
    <row r="130" spans="1:4" s="1" customFormat="1" ht="18.75" customHeight="1">
      <c r="A130" s="95">
        <v>7858884</v>
      </c>
      <c r="B130" s="124" t="s">
        <v>428</v>
      </c>
      <c r="C130" s="92">
        <v>9101193</v>
      </c>
      <c r="D130" s="95">
        <v>8325091</v>
      </c>
    </row>
    <row r="131" spans="1:4" s="1" customFormat="1" ht="19.5" customHeight="1">
      <c r="A131" s="137">
        <f>SUM(A127:A130)</f>
        <v>102960096</v>
      </c>
      <c r="B131" s="186" t="s">
        <v>427</v>
      </c>
      <c r="C131" s="137">
        <f>SUM(C127:C130)</f>
        <v>80330654</v>
      </c>
      <c r="D131" s="137">
        <f>SUM(D127:D130)</f>
        <v>93032711</v>
      </c>
    </row>
    <row r="132" spans="1:4" s="1" customFormat="1" ht="19.5" customHeight="1">
      <c r="A132" s="132">
        <f>SUM(A74+A125+A131)</f>
        <v>902945550</v>
      </c>
      <c r="B132" s="315" t="s">
        <v>426</v>
      </c>
      <c r="C132" s="302">
        <f>SUM(C74+C125+C131)</f>
        <v>826820667</v>
      </c>
      <c r="D132" s="302">
        <f>SUM(D74+D125+D131)</f>
        <v>855265228</v>
      </c>
    </row>
    <row r="133" spans="1:4" s="1" customFormat="1" ht="18" customHeight="1">
      <c r="A133" s="137"/>
      <c r="B133" s="300" t="s">
        <v>425</v>
      </c>
      <c r="C133" s="125"/>
      <c r="D133" s="137"/>
    </row>
    <row r="134" spans="1:4" s="1" customFormat="1" ht="18" customHeight="1">
      <c r="A134" s="95"/>
      <c r="B134" s="286" t="s">
        <v>424</v>
      </c>
      <c r="C134" s="92"/>
      <c r="D134" s="95"/>
    </row>
    <row r="135" spans="1:4" s="1" customFormat="1" ht="16.5" customHeight="1">
      <c r="A135" s="95"/>
      <c r="B135" s="286" t="s">
        <v>423</v>
      </c>
      <c r="C135" s="92"/>
      <c r="D135" s="95"/>
    </row>
    <row r="136" spans="1:4" s="1" customFormat="1" ht="16.5" customHeight="1">
      <c r="A136" s="95">
        <v>194180370</v>
      </c>
      <c r="B136" s="181" t="s">
        <v>422</v>
      </c>
      <c r="C136" s="92">
        <v>186507865</v>
      </c>
      <c r="D136" s="95">
        <v>186801837</v>
      </c>
    </row>
    <row r="137" spans="1:4" s="1" customFormat="1" ht="16.5" customHeight="1">
      <c r="A137" s="147">
        <v>22145237</v>
      </c>
      <c r="B137" s="124" t="s">
        <v>421</v>
      </c>
      <c r="C137" s="147">
        <v>16971000</v>
      </c>
      <c r="D137" s="147">
        <v>13699692</v>
      </c>
    </row>
    <row r="138" spans="1:4" s="1" customFormat="1" ht="21" customHeight="1">
      <c r="A138" s="147">
        <f>SUM(A136:A137)</f>
        <v>216325607</v>
      </c>
      <c r="B138" s="172" t="s">
        <v>420</v>
      </c>
      <c r="C138" s="147">
        <f>SUM(C136:C137)</f>
        <v>203478865</v>
      </c>
      <c r="D138" s="147">
        <f>SUM(D136:D137)</f>
        <v>200501529</v>
      </c>
    </row>
    <row r="139" spans="1:4" s="1" customFormat="1" ht="24.75">
      <c r="A139" s="313"/>
      <c r="B139" s="314"/>
      <c r="C139" s="313"/>
      <c r="D139" s="313"/>
    </row>
    <row r="140" spans="1:5" s="1" customFormat="1" ht="18" customHeight="1">
      <c r="A140"/>
      <c r="B140" s="63" t="s">
        <v>419</v>
      </c>
      <c r="C140"/>
      <c r="D140"/>
      <c r="E140" s="112"/>
    </row>
    <row r="141" spans="1:5" s="1" customFormat="1" ht="13.5" customHeight="1">
      <c r="A141"/>
      <c r="B141"/>
      <c r="C141"/>
      <c r="D141"/>
      <c r="E141"/>
    </row>
    <row r="142" spans="1:5" s="1" customFormat="1" ht="13.5" customHeight="1">
      <c r="A142"/>
      <c r="B142"/>
      <c r="C142"/>
      <c r="D142"/>
      <c r="E142"/>
    </row>
    <row r="143" spans="1:5" s="1" customFormat="1" ht="13.5" customHeight="1">
      <c r="A143"/>
      <c r="B143"/>
      <c r="C143"/>
      <c r="D143"/>
      <c r="E143"/>
    </row>
    <row r="144" spans="1:5" s="1" customFormat="1" ht="13.5" customHeight="1">
      <c r="A144"/>
      <c r="B144"/>
      <c r="C144"/>
      <c r="D144"/>
      <c r="E144"/>
    </row>
    <row r="145" spans="1:5" s="1" customFormat="1" ht="13.5" customHeight="1">
      <c r="A145"/>
      <c r="B145"/>
      <c r="C145"/>
      <c r="D145"/>
      <c r="E145"/>
    </row>
    <row r="146" spans="1:5" s="1" customFormat="1" ht="13.5" customHeight="1">
      <c r="A146"/>
      <c r="B146"/>
      <c r="C146"/>
      <c r="D146"/>
      <c r="E146"/>
    </row>
    <row r="147" spans="1:4" s="1" customFormat="1" ht="15" customHeight="1">
      <c r="A147" s="161" t="s">
        <v>418</v>
      </c>
      <c r="B147" s="161"/>
      <c r="C147" s="161"/>
      <c r="D147" s="161"/>
    </row>
    <row r="148" spans="1:4" s="1" customFormat="1" ht="15" customHeight="1">
      <c r="A148" s="129" t="s">
        <v>417</v>
      </c>
      <c r="B148" s="113"/>
      <c r="C148" s="113"/>
      <c r="D148" s="113"/>
    </row>
    <row r="149" spans="1:4" s="112" customFormat="1" ht="15" customHeight="1">
      <c r="A149" s="129" t="s">
        <v>275</v>
      </c>
      <c r="B149" s="113"/>
      <c r="C149" s="113"/>
      <c r="D149" s="113"/>
    </row>
    <row r="150" spans="1:4" s="1" customFormat="1" ht="17.25" customHeight="1">
      <c r="A150" s="3"/>
      <c r="B150" s="3"/>
      <c r="C150" s="3"/>
      <c r="D150" s="75" t="s">
        <v>130</v>
      </c>
    </row>
    <row r="151" spans="1:4" s="1" customFormat="1" ht="16.5" customHeight="1">
      <c r="A151" s="110" t="s">
        <v>195</v>
      </c>
      <c r="B151" s="6"/>
      <c r="C151" s="108" t="s">
        <v>85</v>
      </c>
      <c r="D151" s="197"/>
    </row>
    <row r="152" spans="1:4" s="1" customFormat="1" ht="16.5" customHeight="1">
      <c r="A152" s="312" t="s">
        <v>42</v>
      </c>
      <c r="B152" s="106" t="s">
        <v>3</v>
      </c>
      <c r="C152" s="105" t="s">
        <v>4</v>
      </c>
      <c r="D152" s="105" t="s">
        <v>2</v>
      </c>
    </row>
    <row r="153" spans="1:4" s="1" customFormat="1" ht="16.5" customHeight="1">
      <c r="A153" s="104">
        <v>2014</v>
      </c>
      <c r="B153" s="311"/>
      <c r="C153" s="102"/>
      <c r="D153" s="102"/>
    </row>
    <row r="154" spans="1:4" s="1" customFormat="1" ht="18.75" customHeight="1">
      <c r="A154" s="142"/>
      <c r="B154" s="310" t="s">
        <v>416</v>
      </c>
      <c r="C154" s="309"/>
      <c r="D154" s="142"/>
    </row>
    <row r="155" spans="1:4" s="1" customFormat="1" ht="18" customHeight="1">
      <c r="A155" s="95">
        <v>21628254</v>
      </c>
      <c r="B155" s="124" t="s">
        <v>415</v>
      </c>
      <c r="C155" s="92">
        <v>19352915</v>
      </c>
      <c r="D155" s="95">
        <v>19633108</v>
      </c>
    </row>
    <row r="156" spans="1:4" s="1" customFormat="1" ht="19.5" customHeight="1">
      <c r="A156" s="132">
        <f>SUM(A155:A155)</f>
        <v>21628254</v>
      </c>
      <c r="B156" s="285" t="s">
        <v>414</v>
      </c>
      <c r="C156" s="132">
        <f>SUM(C155:C155)</f>
        <v>19352915</v>
      </c>
      <c r="D156" s="132">
        <f>SUM(D155:D155)</f>
        <v>19633108</v>
      </c>
    </row>
    <row r="157" spans="1:4" s="1" customFormat="1" ht="18.75" customHeight="1">
      <c r="A157" s="95"/>
      <c r="B157" s="308" t="s">
        <v>413</v>
      </c>
      <c r="C157" s="92"/>
      <c r="D157" s="95"/>
    </row>
    <row r="158" spans="1:4" s="1" customFormat="1" ht="18.75" customHeight="1">
      <c r="A158" s="95"/>
      <c r="B158" s="286" t="s">
        <v>412</v>
      </c>
      <c r="C158" s="92"/>
      <c r="D158" s="95"/>
    </row>
    <row r="159" spans="1:4" s="1" customFormat="1" ht="16.5" customHeight="1">
      <c r="A159" s="95">
        <v>144737538</v>
      </c>
      <c r="B159" s="124" t="s">
        <v>411</v>
      </c>
      <c r="C159" s="92">
        <v>129931091</v>
      </c>
      <c r="D159" s="95">
        <v>136135080</v>
      </c>
    </row>
    <row r="160" spans="1:4" s="1" customFormat="1" ht="16.5" customHeight="1">
      <c r="A160" s="95">
        <v>4617200</v>
      </c>
      <c r="B160" s="124" t="s">
        <v>410</v>
      </c>
      <c r="C160" s="92">
        <v>4549949</v>
      </c>
      <c r="D160" s="95">
        <v>4620997</v>
      </c>
    </row>
    <row r="161" spans="1:4" s="1" customFormat="1" ht="16.5" customHeight="1">
      <c r="A161" s="95">
        <v>4742593</v>
      </c>
      <c r="B161" s="124" t="s">
        <v>409</v>
      </c>
      <c r="C161" s="92">
        <v>3261749</v>
      </c>
      <c r="D161" s="95">
        <v>3558582</v>
      </c>
    </row>
    <row r="162" spans="1:4" s="1" customFormat="1" ht="16.5" customHeight="1">
      <c r="A162" s="95">
        <v>55008222</v>
      </c>
      <c r="B162" s="124" t="s">
        <v>408</v>
      </c>
      <c r="C162" s="92">
        <v>61992820</v>
      </c>
      <c r="D162" s="95">
        <v>53027045</v>
      </c>
    </row>
    <row r="163" spans="1:4" s="1" customFormat="1" ht="16.5" customHeight="1">
      <c r="A163" s="95">
        <v>15103912</v>
      </c>
      <c r="B163" s="124" t="s">
        <v>407</v>
      </c>
      <c r="C163" s="92">
        <v>9428586</v>
      </c>
      <c r="D163" s="95">
        <v>10247588</v>
      </c>
    </row>
    <row r="164" spans="1:4" s="1" customFormat="1" ht="18.75" customHeight="1">
      <c r="A164" s="132">
        <f>SUM(A159:A163)</f>
        <v>224209465</v>
      </c>
      <c r="B164" s="172" t="s">
        <v>406</v>
      </c>
      <c r="C164" s="302">
        <f>SUM(C159:C163)</f>
        <v>209164195</v>
      </c>
      <c r="D164" s="132">
        <f>SUM(D159:D163)</f>
        <v>207589292</v>
      </c>
    </row>
    <row r="165" spans="1:4" s="1" customFormat="1" ht="18.75" customHeight="1">
      <c r="A165" s="95"/>
      <c r="B165" s="286" t="s">
        <v>405</v>
      </c>
      <c r="C165" s="92"/>
      <c r="D165" s="95"/>
    </row>
    <row r="166" spans="1:4" s="1" customFormat="1" ht="16.5" customHeight="1">
      <c r="A166" s="95">
        <v>802275</v>
      </c>
      <c r="B166" s="124" t="s">
        <v>404</v>
      </c>
      <c r="C166" s="92">
        <v>1245588</v>
      </c>
      <c r="D166" s="92">
        <v>896456</v>
      </c>
    </row>
    <row r="167" spans="1:4" s="1" customFormat="1" ht="16.5" customHeight="1">
      <c r="A167" s="95">
        <v>594000</v>
      </c>
      <c r="B167" s="124" t="s">
        <v>403</v>
      </c>
      <c r="C167" s="92">
        <v>629491</v>
      </c>
      <c r="D167" s="303" t="s">
        <v>81</v>
      </c>
    </row>
    <row r="168" spans="1:4" s="1" customFormat="1" ht="16.5" customHeight="1">
      <c r="A168" s="95">
        <v>729193</v>
      </c>
      <c r="B168" s="124" t="s">
        <v>402</v>
      </c>
      <c r="C168" s="303" t="s">
        <v>81</v>
      </c>
      <c r="D168" s="303" t="s">
        <v>81</v>
      </c>
    </row>
    <row r="169" spans="1:4" s="1" customFormat="1" ht="18.75" customHeight="1">
      <c r="A169" s="132">
        <f>SUM(A166:A168)</f>
        <v>2125468</v>
      </c>
      <c r="B169" s="172" t="s">
        <v>401</v>
      </c>
      <c r="C169" s="132">
        <f>SUM(C166:C168)</f>
        <v>1875079</v>
      </c>
      <c r="D169" s="132">
        <f>SUM(D166:D168)</f>
        <v>896456</v>
      </c>
    </row>
    <row r="170" spans="1:4" s="1" customFormat="1" ht="18" customHeight="1">
      <c r="A170" s="95"/>
      <c r="B170" s="286" t="s">
        <v>400</v>
      </c>
      <c r="C170" s="92"/>
      <c r="D170" s="95"/>
    </row>
    <row r="171" spans="1:4" s="1" customFormat="1" ht="16.5" customHeight="1">
      <c r="A171" s="95">
        <v>595735</v>
      </c>
      <c r="B171" s="124" t="s">
        <v>399</v>
      </c>
      <c r="C171" s="92">
        <v>527833</v>
      </c>
      <c r="D171" s="95">
        <v>498333</v>
      </c>
    </row>
    <row r="172" spans="1:4" s="1" customFormat="1" ht="16.5" customHeight="1">
      <c r="A172" s="95">
        <v>680381</v>
      </c>
      <c r="B172" s="124" t="s">
        <v>398</v>
      </c>
      <c r="C172" s="303">
        <v>33481</v>
      </c>
      <c r="D172" s="95">
        <v>71898</v>
      </c>
    </row>
    <row r="173" spans="1:4" s="1" customFormat="1" ht="18.75" customHeight="1">
      <c r="A173" s="132">
        <f>SUM(A171:A172)</f>
        <v>1276116</v>
      </c>
      <c r="B173" s="172" t="s">
        <v>397</v>
      </c>
      <c r="C173" s="132">
        <f>SUM(C171:C172)</f>
        <v>561314</v>
      </c>
      <c r="D173" s="132">
        <f>SUM(D171:D172)</f>
        <v>570231</v>
      </c>
    </row>
    <row r="174" spans="1:4" s="1" customFormat="1" ht="18.75" customHeight="1">
      <c r="A174" s="95"/>
      <c r="B174" s="286" t="s">
        <v>396</v>
      </c>
      <c r="C174" s="92"/>
      <c r="D174" s="95"/>
    </row>
    <row r="175" spans="1:4" s="1" customFormat="1" ht="18" customHeight="1">
      <c r="A175" s="95">
        <v>29897995</v>
      </c>
      <c r="B175" s="124" t="s">
        <v>395</v>
      </c>
      <c r="C175" s="95">
        <v>28892420</v>
      </c>
      <c r="D175" s="95">
        <v>9447871</v>
      </c>
    </row>
    <row r="176" spans="1:4" s="1" customFormat="1" ht="18.75" customHeight="1">
      <c r="A176" s="132">
        <f>SUM(A175)</f>
        <v>29897995</v>
      </c>
      <c r="B176" s="172" t="s">
        <v>394</v>
      </c>
      <c r="C176" s="132">
        <f>SUM(C175)</f>
        <v>28892420</v>
      </c>
      <c r="D176" s="132">
        <f>SUM(D175)</f>
        <v>9447871</v>
      </c>
    </row>
    <row r="177" spans="1:4" s="1" customFormat="1" ht="19.5" customHeight="1">
      <c r="A177" s="95"/>
      <c r="B177" s="286" t="s">
        <v>393</v>
      </c>
      <c r="C177" s="92"/>
      <c r="D177" s="95"/>
    </row>
    <row r="178" spans="1:4" s="1" customFormat="1" ht="18" customHeight="1">
      <c r="A178" s="95">
        <v>684206</v>
      </c>
      <c r="B178" s="124" t="s">
        <v>392</v>
      </c>
      <c r="C178" s="92">
        <v>448295</v>
      </c>
      <c r="D178" s="95">
        <v>463664</v>
      </c>
    </row>
    <row r="179" spans="1:4" s="1" customFormat="1" ht="18" customHeight="1">
      <c r="A179" s="132">
        <f>SUM(A178)</f>
        <v>684206</v>
      </c>
      <c r="B179" s="172" t="s">
        <v>391</v>
      </c>
      <c r="C179" s="302">
        <f>SUM(C178)</f>
        <v>448295</v>
      </c>
      <c r="D179" s="132">
        <f>SUM(D178)</f>
        <v>463664</v>
      </c>
    </row>
    <row r="180" spans="1:4" s="1" customFormat="1" ht="18" customHeight="1">
      <c r="A180" s="95"/>
      <c r="B180" s="286" t="s">
        <v>390</v>
      </c>
      <c r="C180" s="92"/>
      <c r="D180" s="95"/>
    </row>
    <row r="181" spans="1:4" s="1" customFormat="1" ht="16.5" customHeight="1">
      <c r="A181" s="95">
        <v>8932174</v>
      </c>
      <c r="B181" s="124" t="s">
        <v>389</v>
      </c>
      <c r="C181" s="92">
        <v>9504618</v>
      </c>
      <c r="D181" s="95">
        <v>9951561</v>
      </c>
    </row>
    <row r="182" spans="1:4" s="1" customFormat="1" ht="16.5" customHeight="1">
      <c r="A182" s="95">
        <v>1714207</v>
      </c>
      <c r="B182" s="124" t="s">
        <v>388</v>
      </c>
      <c r="C182" s="92">
        <v>2091849</v>
      </c>
      <c r="D182" s="95">
        <v>1725451</v>
      </c>
    </row>
    <row r="183" spans="1:4" s="1" customFormat="1" ht="16.5" customHeight="1">
      <c r="A183" s="95">
        <v>7603936</v>
      </c>
      <c r="B183" s="124" t="s">
        <v>387</v>
      </c>
      <c r="C183" s="92">
        <v>6570588</v>
      </c>
      <c r="D183" s="95">
        <v>6382546</v>
      </c>
    </row>
    <row r="184" spans="1:4" s="1" customFormat="1" ht="16.5" customHeight="1">
      <c r="A184" s="132">
        <f>SUM(A181:A183)</f>
        <v>18250317</v>
      </c>
      <c r="B184" s="186" t="s">
        <v>386</v>
      </c>
      <c r="C184" s="302">
        <f>SUM(C181:C183)</f>
        <v>18167055</v>
      </c>
      <c r="D184" s="132">
        <f>SUM(D181:D183)</f>
        <v>18059558</v>
      </c>
    </row>
    <row r="185" spans="1:4" s="1" customFormat="1" ht="15.75" customHeight="1">
      <c r="A185" s="306"/>
      <c r="B185" s="304" t="s">
        <v>385</v>
      </c>
      <c r="C185" s="307"/>
      <c r="D185" s="306"/>
    </row>
    <row r="186" spans="1:4" s="1" customFormat="1" ht="15.75" customHeight="1">
      <c r="A186" s="147">
        <f>SUM(A138+A156+A164+A169+A173+A176+A179+A184)</f>
        <v>514397428</v>
      </c>
      <c r="B186" s="305" t="s">
        <v>384</v>
      </c>
      <c r="C186" s="147">
        <f>SUM(C138+C156+C164+C169+C173+C176+C179+C184)</f>
        <v>481940138</v>
      </c>
      <c r="D186" s="147">
        <f>SUM(D138+D156+D164+D169+D173+D176+D179+D184)</f>
        <v>457161709</v>
      </c>
    </row>
    <row r="187" spans="1:4" s="1" customFormat="1" ht="18" customHeight="1">
      <c r="A187" s="91" t="s">
        <v>81</v>
      </c>
      <c r="B187" s="304" t="s">
        <v>383</v>
      </c>
      <c r="C187" s="125">
        <v>432738000</v>
      </c>
      <c r="D187" s="303" t="s">
        <v>81</v>
      </c>
    </row>
    <row r="188" spans="1:4" s="1" customFormat="1" ht="18" customHeight="1">
      <c r="A188" s="132">
        <f>SUM(A40+A132+A186)</f>
        <v>4762679011</v>
      </c>
      <c r="B188" s="285" t="s">
        <v>382</v>
      </c>
      <c r="C188" s="302">
        <f>SUM(C40+C132+C186+C187)</f>
        <v>5166000000</v>
      </c>
      <c r="D188" s="132">
        <f>SUM(D40+D132+D186)</f>
        <v>4722576177</v>
      </c>
    </row>
    <row r="189" ht="12.75">
      <c r="B189" s="63" t="s">
        <v>381</v>
      </c>
    </row>
    <row r="191" ht="16.5" customHeight="1"/>
  </sheetData>
  <sheetProtection/>
  <mergeCells count="17">
    <mergeCell ref="A1:D1"/>
    <mergeCell ref="A54:D54"/>
    <mergeCell ref="A147:D147"/>
    <mergeCell ref="C105:C106"/>
    <mergeCell ref="D105:D106"/>
    <mergeCell ref="A48:D48"/>
    <mergeCell ref="A50:D50"/>
    <mergeCell ref="A51:D51"/>
    <mergeCell ref="C152:C153"/>
    <mergeCell ref="D152:D153"/>
    <mergeCell ref="D6:D7"/>
    <mergeCell ref="C6:C7"/>
    <mergeCell ref="C59:C60"/>
    <mergeCell ref="D59:D60"/>
    <mergeCell ref="A100:D100"/>
    <mergeCell ref="A46:D46"/>
    <mergeCell ref="A47:D47"/>
  </mergeCells>
  <printOptions horizontalCentered="1"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2000 CUSTOM</dc:creator>
  <cp:keywords/>
  <dc:description/>
  <cp:lastModifiedBy>Nadia Yusuf Al-Bulushi</cp:lastModifiedBy>
  <cp:lastPrinted>2015-06-17T06:35:16Z</cp:lastPrinted>
  <dcterms:modified xsi:type="dcterms:W3CDTF">2017-02-06T10:56:33Z</dcterms:modified>
  <cp:category/>
  <cp:version/>
  <cp:contentType/>
  <cp:contentStatus/>
</cp:coreProperties>
</file>